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houtx-my.sharepoint.com/personal/vernita_jones_houstontx_gov/Documents/"/>
    </mc:Choice>
  </mc:AlternateContent>
  <xr:revisionPtr revIDLastSave="0" documentId="8_{2D909F4E-D4F0-40B0-9BBB-E7914F88A9F8}" xr6:coauthVersionLast="47" xr6:coauthVersionMax="47" xr10:uidLastSave="{00000000-0000-0000-0000-000000000000}"/>
  <bookViews>
    <workbookView xWindow="-120" yWindow="-120" windowWidth="29040" windowHeight="17520" tabRatio="572" xr2:uid="{00000000-000D-0000-FFFF-FFFF00000000}"/>
  </bookViews>
  <sheets>
    <sheet name="CDSF Dashboard" sheetId="10" r:id="rId1"/>
    <sheet name="Detail1" sheetId="17" state="hidden" r:id="rId2"/>
    <sheet name="Totals by District" sheetId="15" r:id="rId3"/>
    <sheet name="Totals by Department" sheetId="16" r:id="rId4"/>
  </sheets>
  <definedNames>
    <definedName name="_xlnm.Print_Area" localSheetId="0">'CDSF Dashboard'!$A$1:$H$232</definedName>
    <definedName name="_xlnm.Print_Titles" localSheetId="0">'CDSF Dashboard'!$1:$1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0" l="1"/>
  <c r="H2" i="10"/>
  <c r="F221" i="10" l="1"/>
  <c r="F225" i="10"/>
  <c r="B26" i="15"/>
  <c r="F226" i="10" l="1"/>
  <c r="G221" i="10"/>
</calcChain>
</file>

<file path=xl/sharedStrings.xml><?xml version="1.0" encoding="utf-8"?>
<sst xmlns="http://schemas.openxmlformats.org/spreadsheetml/2006/main" count="1502" uniqueCount="614">
  <si>
    <t>Project Name</t>
  </si>
  <si>
    <t>Funds</t>
  </si>
  <si>
    <t>Department</t>
  </si>
  <si>
    <t>Max Spend</t>
  </si>
  <si>
    <t>Operating</t>
  </si>
  <si>
    <t>District</t>
  </si>
  <si>
    <t>K</t>
  </si>
  <si>
    <t>C</t>
  </si>
  <si>
    <t>D</t>
  </si>
  <si>
    <t>Completed</t>
  </si>
  <si>
    <t>F</t>
  </si>
  <si>
    <t>I</t>
  </si>
  <si>
    <t>G</t>
  </si>
  <si>
    <t>H</t>
  </si>
  <si>
    <t>A</t>
  </si>
  <si>
    <t>E</t>
  </si>
  <si>
    <t>J</t>
  </si>
  <si>
    <t>Cancelled</t>
  </si>
  <si>
    <t>YTD Expenses</t>
  </si>
  <si>
    <t>Comments</t>
  </si>
  <si>
    <t>HPD</t>
  </si>
  <si>
    <t>HPARD</t>
  </si>
  <si>
    <t>Capital</t>
  </si>
  <si>
    <t>Fund 4515</t>
  </si>
  <si>
    <t>In process</t>
  </si>
  <si>
    <t xml:space="preserve">Metro </t>
  </si>
  <si>
    <t>DON</t>
  </si>
  <si>
    <t>HPL</t>
  </si>
  <si>
    <t>HHD</t>
  </si>
  <si>
    <t>DIFFERENCE</t>
  </si>
  <si>
    <t>HPW</t>
  </si>
  <si>
    <t>Row Labels</t>
  </si>
  <si>
    <t>Grand Total</t>
  </si>
  <si>
    <t>Sum of Max Spend</t>
  </si>
  <si>
    <t>Sum of YTD Expenses</t>
  </si>
  <si>
    <t>HOT Team</t>
  </si>
  <si>
    <t>Rollover</t>
  </si>
  <si>
    <t>HITS</t>
  </si>
  <si>
    <t xml:space="preserve">HOT Team </t>
  </si>
  <si>
    <t>ARA</t>
  </si>
  <si>
    <t>OEM</t>
  </si>
  <si>
    <t>MYR</t>
  </si>
  <si>
    <t xml:space="preserve">HPD North Division Overtime (nights and weekends) </t>
  </si>
  <si>
    <t xml:space="preserve">HPD Northwest Division Overtime (nights and weekends) </t>
  </si>
  <si>
    <t>SWD</t>
  </si>
  <si>
    <t xml:space="preserve">Mini-murals in District C neighborhoods </t>
  </si>
  <si>
    <t>B</t>
  </si>
  <si>
    <t>CNL</t>
  </si>
  <si>
    <t>Ovetime - Animal Cruelty Team</t>
  </si>
  <si>
    <t>CASE for Kids</t>
  </si>
  <si>
    <t>BARC Rescue Rally</t>
  </si>
  <si>
    <t>Air monitor subscription for sites in District C</t>
  </si>
  <si>
    <t>Anti-Gang initiative</t>
  </si>
  <si>
    <t>HPL Enhancement</t>
  </si>
  <si>
    <t>MRE</t>
  </si>
  <si>
    <t>District F HOT Team</t>
  </si>
  <si>
    <t xml:space="preserve">Utility/Electrical Box Mini Mural project with 2 locations in District F </t>
  </si>
  <si>
    <t>Good Neighbor Program - Career &amp; Recovery Resources</t>
  </si>
  <si>
    <t xml:space="preserve">Houston Tool Bank </t>
  </si>
  <si>
    <t>ROLLOVER K-5-24 One (1) temporary worker, working 30 hours/week OR Two (2) temporary workers, working 30 hours/week each Hourly wage $15.00 = $1,800/month, totaling $5,400 for three (3) months OR Two (2) workers for three months, totaling $10,800.00</t>
  </si>
  <si>
    <t>H-1-25</t>
  </si>
  <si>
    <t>H-2-25</t>
  </si>
  <si>
    <t>H-3-25</t>
  </si>
  <si>
    <t>H-4-25</t>
  </si>
  <si>
    <t>H-5-25</t>
  </si>
  <si>
    <t>H-6-25</t>
  </si>
  <si>
    <t>Henderson Park Portacans</t>
  </si>
  <si>
    <t>Community Centers across District H - monthly costs associated with internet connection</t>
  </si>
  <si>
    <t>Monthly service fees for dumpsters managed by the Greater Northside Management District and the East End Management District</t>
  </si>
  <si>
    <t>Mounted patrol horse</t>
  </si>
  <si>
    <t>Houston Ave to Woodland Park - Safety improvements ($22k)</t>
  </si>
  <si>
    <t>Spay and neuter clinic with Houston Pet Set and BARC - Sept 8-11</t>
  </si>
  <si>
    <t>H-7-25</t>
  </si>
  <si>
    <t>H-8-25</t>
  </si>
  <si>
    <t>H-9-25</t>
  </si>
  <si>
    <t>H-10-25</t>
  </si>
  <si>
    <t>H-11-25</t>
  </si>
  <si>
    <t>H-12-25</t>
  </si>
  <si>
    <t>H-13-25</t>
  </si>
  <si>
    <t>H-14-25</t>
  </si>
  <si>
    <t>H-15-25</t>
  </si>
  <si>
    <t>Tree planting for Energy Week. The cost includes 15 trees, stakes, mulch, and soil, and water/maintenance for two years</t>
  </si>
  <si>
    <t>Humanely manage the feral cat population spaying/neutering and returning them to their original habitats. Services include: spay/neuter surgeries, rabies vaccinations, and admin cost</t>
  </si>
  <si>
    <t>HPD Central Command Overtime funds for District H Patrol</t>
  </si>
  <si>
    <t>HPD South Central Overtime - continuation of Project #H-41-24</t>
  </si>
  <si>
    <t>HPD Downtown Overtime - continuation of Project #H-39-24</t>
  </si>
  <si>
    <t>HPD North Belt Overtime - continuation of Project #H-40-24</t>
  </si>
  <si>
    <t>HPD Noth East Overtime - continuation of Project #H-38-24</t>
  </si>
  <si>
    <t>FLOCK Cameras - continuation of Project #H-37-24</t>
  </si>
  <si>
    <t>Clarity Data License Renewal PM2.5 &amp; NO2 Data License Renewal - continuation of Project #H-36-24</t>
  </si>
  <si>
    <t>Solid Waste HOT Team</t>
  </si>
  <si>
    <t>H-16-25</t>
  </si>
  <si>
    <t>H-17-25</t>
  </si>
  <si>
    <t>H-18-25</t>
  </si>
  <si>
    <t>H-19-25</t>
  </si>
  <si>
    <t>H-20-25</t>
  </si>
  <si>
    <t>H-21-25</t>
  </si>
  <si>
    <t>H-22-25</t>
  </si>
  <si>
    <t>H-23-25</t>
  </si>
  <si>
    <t>Sidewalk repair and replacement - Houston Ave., from Summer St. to Crockett St. ($24,525)</t>
  </si>
  <si>
    <t>Exercise flooring repair and replace</t>
  </si>
  <si>
    <t>Restriping the tennis court - $30,000.00 - Repaint the parking lot car stripes - $5,000.00</t>
  </si>
  <si>
    <t>Shepard Park Plaza- Beautification</t>
  </si>
  <si>
    <t>Garden Oaks- Beautification</t>
  </si>
  <si>
    <t>Issue ID 1081 - Sidewalk - MOPD Lyerly Street 35 Lyerly Street 3 Lyerly Street (intersection 3 Lyerly / Airline) ($3,225)</t>
  </si>
  <si>
    <t xml:space="preserve">HPD Overtime </t>
  </si>
  <si>
    <t>Overtime for Kingwood Esplanades Cleanup</t>
  </si>
  <si>
    <t>Annual costs associated with the placement of FLOCK Safety Cameras</t>
  </si>
  <si>
    <t>Funding overtime initiatives; apartments and businesses Patrol/DRT/Community Events/Priority Investigative Units</t>
  </si>
  <si>
    <t>H-24-25</t>
  </si>
  <si>
    <t>H-25-25</t>
  </si>
  <si>
    <t>H-26-25</t>
  </si>
  <si>
    <t>H-27-25</t>
  </si>
  <si>
    <t>H-28-25</t>
  </si>
  <si>
    <t>H-29-25</t>
  </si>
  <si>
    <t xml:space="preserve">H-30-25 </t>
  </si>
  <si>
    <t>H-31-25</t>
  </si>
  <si>
    <t>H-32-25</t>
  </si>
  <si>
    <t>H-33-25</t>
  </si>
  <si>
    <t>H-34-25</t>
  </si>
  <si>
    <t>H-35-25</t>
  </si>
  <si>
    <t>H-36-25</t>
  </si>
  <si>
    <t>Houston Music Ecosystem Mapping and Economic Impact Assessment is a comprehensive study that will identify industry support</t>
  </si>
  <si>
    <t>Support the construction of a Latino cultural complex</t>
  </si>
  <si>
    <t>BARC Wellness Days. This includes micro-chip and wellness shots. For District H residents</t>
  </si>
  <si>
    <t>BARC Adoption Event. This would cover the costs of the adoption and license fees</t>
  </si>
  <si>
    <t>Leslie and Kress Intersection: Repaint crosswalks</t>
  </si>
  <si>
    <t>Yale and Crosstimbers - Intersection: Repaint crosswalk</t>
  </si>
  <si>
    <t>Spay and neuter events with Houston Pet Set and BARC</t>
  </si>
  <si>
    <t>Repair the Woodland Heights monument sign in partnership with Greater Northside Management District and TIRZ 5 ($10K)</t>
  </si>
  <si>
    <t>Red Cross First AID and CPR training for constituents</t>
  </si>
  <si>
    <t>Costs associated with upkeep and maintenance of Moody Park through the Friends of Moody Park 501(c)(3) group that supports the park</t>
  </si>
  <si>
    <t>Residents of the East Tex Jensen neighborhood have expressed concerns about the age and lack of functionality of aging weight room equipment.</t>
  </si>
  <si>
    <t>Cavalcade and Northwood Intersection - Intersection pavement marking ($12K)</t>
  </si>
  <si>
    <t xml:space="preserve">Replace sidewalk which is unsafe for pedestrians and individuals using wheelchairs. Issue ID 1231 ($5K) </t>
  </si>
  <si>
    <t>Houston ToolBank</t>
  </si>
  <si>
    <t>PD</t>
  </si>
  <si>
    <t>GSD</t>
  </si>
  <si>
    <t>H-37-25</t>
  </si>
  <si>
    <t>H-38-25</t>
  </si>
  <si>
    <t>H-39-25</t>
  </si>
  <si>
    <t>H-40-25</t>
  </si>
  <si>
    <t>H-41-25</t>
  </si>
  <si>
    <t>H-42-25</t>
  </si>
  <si>
    <t>H-43-25</t>
  </si>
  <si>
    <t>H-44-25</t>
  </si>
  <si>
    <t>H-45-25</t>
  </si>
  <si>
    <t>H-46-25</t>
  </si>
  <si>
    <t>H-47-25</t>
  </si>
  <si>
    <t>H-48-25</t>
  </si>
  <si>
    <t>H-49-25</t>
  </si>
  <si>
    <t>Repairing the intersection &amp; striping @ Clark &amp; Cooper Intersection - IssueID01321H ($38,670)</t>
  </si>
  <si>
    <t>Repaint crosswalk &amp; Pavement Marking @ Witcher &amp; Luna Intersection - IssueID01351H ($2,000)</t>
  </si>
  <si>
    <t>FLOCK Camera Annual Cost</t>
  </si>
  <si>
    <t>Market and Cress Intersection: Repaint crosswalk Market &amp; East Freeway Intersection: Repaint all street crossings Gazin &amp; Araphoe Intersection ($21,786)</t>
  </si>
  <si>
    <t>Henry and Common Intersection: Repaint crosswalks of the intersection Henry and Tackleberry Intersection ($36,159.50)</t>
  </si>
  <si>
    <t>Language Access Coordinator</t>
  </si>
  <si>
    <t>Remove/Replace Sidewalk - Anson Jones USPS Postal Facility, 634 W. Cavalcade St., Houston, TX 77009 ($23,265)</t>
  </si>
  <si>
    <t>HPD North Command Overtime funds for District H Patrol</t>
  </si>
  <si>
    <t>Issue ID IssueID01261H - Remove/Replace Sidewalk along Super Street between Garrow Street and Canal Street ($20,700)</t>
  </si>
  <si>
    <t>Issue ID IssueID01261H- Remove/Replace Sidewalk on Cottage Street from the Feeder Road to the end of Trimble St. ($20,550)</t>
  </si>
  <si>
    <t>Central Division Overtime</t>
  </si>
  <si>
    <t>Cell phone for District H HOT team</t>
  </si>
  <si>
    <t>HPD bike overtime program during lunch hours (10am to 3pm) for visibility and deterrence</t>
  </si>
  <si>
    <t>There is a historical plat of land that encompasses a church and cemetery where slaves were buried.</t>
  </si>
  <si>
    <t>A previous CDSF request for the construction of a gateway at a historically recognized site where slaves were buried will be the medium for a mural to tell their story of freedom.</t>
  </si>
  <si>
    <t>TBD</t>
  </si>
  <si>
    <t>OBO</t>
  </si>
  <si>
    <t>H-50-25</t>
  </si>
  <si>
    <t>H-51-25</t>
  </si>
  <si>
    <t>H-52-25</t>
  </si>
  <si>
    <t>H-53-25</t>
  </si>
  <si>
    <t>H-54-25</t>
  </si>
  <si>
    <t>H-55-25</t>
  </si>
  <si>
    <t>H-56-25</t>
  </si>
  <si>
    <t>H-57-25</t>
  </si>
  <si>
    <t>H-58-25</t>
  </si>
  <si>
    <t>H-59-25</t>
  </si>
  <si>
    <t>H-60-25</t>
  </si>
  <si>
    <t>H-61-25</t>
  </si>
  <si>
    <t>H-62-25</t>
  </si>
  <si>
    <t>H-63-25</t>
  </si>
  <si>
    <t>H-64-25</t>
  </si>
  <si>
    <t>H-65-25</t>
  </si>
  <si>
    <t>H-66-25</t>
  </si>
  <si>
    <t>McReynolds Middle School Spark Park Upgrades to the current Spark Park</t>
  </si>
  <si>
    <t xml:space="preserve">BARC adoption event for District H constituents. Council Member Castillo will cover the costs of adoptions for dogs, puppies, and cats and kittens 100% </t>
  </si>
  <si>
    <t>re-SPARK project, ordering today a new 35’ long x 4’ wide truss bridge, cutting down some dead trees, new play equipment, trash cans, picnic tables, and repair of artwork and pavilion.</t>
  </si>
  <si>
    <t>Rebuild the walking trail and connect it to the Highlawn St. entrance.</t>
  </si>
  <si>
    <t xml:space="preserve">Rain barrels to be given away to District H constituents as a part of a tree planting event in October. </t>
  </si>
  <si>
    <t>Costs for Off Duty Officers for a movie night series at Moody Park in partnership with the park's Friends Group.</t>
  </si>
  <si>
    <t>requests approval to use CDSF dollars for MailChimp’s SMS text messaging service to send emergency alerts and critical updates to residents</t>
  </si>
  <si>
    <t>SPARK Park - Wilchester Elementary (13618 St. Mary's Lane)</t>
  </si>
  <si>
    <t>H-67-25</t>
  </si>
  <si>
    <t>Remove/Replace Sidewalk, specifically adding an ADA ramp on four corners. CDSF request Issue ID 1421 ($18,064)</t>
  </si>
  <si>
    <t>Croyden Park Fix the sidewalk that connects the parking lot to the park($15,000)</t>
  </si>
  <si>
    <t xml:space="preserve">                                                                                                                                                                 Sections of the sidewalk on McGallion Rd in front of KIPP ($30,000)</t>
  </si>
  <si>
    <t xml:space="preserve"> Remove/Replace Sidewalk - Sidewalk section in front of James D. Burrus Elementary on Bacchus ($6,750)</t>
  </si>
  <si>
    <t>913 Berry Rd. Remove/Replace Sidewalk. sidewalk has buckled ($3,375)</t>
  </si>
  <si>
    <t>Henry and Common Intersection Henry and Tackleberry Intersection Common and Noble Intersection Repaint crosswalks ($177,000)</t>
  </si>
  <si>
    <t xml:space="preserve">Evely, Cochran Intersection Robertson &amp; Weiss Intersection Irvington &amp; Frawley Intersection Evelyn, Robertson Intersection Repaint crosswalks ($9,460) </t>
  </si>
  <si>
    <t>Sidney &amp; Engelke Repaint all 3 crosswalk ($9,600)</t>
  </si>
  <si>
    <t>Cavalcade &amp; Sherman Intersection Cavalcade &amp; Fulton Intersection Pavement Marking, repaint crosswalks ($21,000)</t>
  </si>
  <si>
    <t>Details for Sum of Max Spend - District: H</t>
  </si>
  <si>
    <t>Title</t>
  </si>
  <si>
    <t>METRO</t>
  </si>
  <si>
    <t>A-1-26</t>
  </si>
  <si>
    <t>A-2-26</t>
  </si>
  <si>
    <t>A-3-26</t>
  </si>
  <si>
    <t>A-4-26</t>
  </si>
  <si>
    <t>A-5-26</t>
  </si>
  <si>
    <t>A-6-26</t>
  </si>
  <si>
    <t>A-7-26</t>
  </si>
  <si>
    <t>A-8-26</t>
  </si>
  <si>
    <t>A-9-26</t>
  </si>
  <si>
    <t>A-10-26</t>
  </si>
  <si>
    <t>A-11-26</t>
  </si>
  <si>
    <t>A-12-26</t>
  </si>
  <si>
    <t xml:space="preserve">AL2 self-loader unit for Parks to collect tree debris. Partnership with District E, A, D, and H </t>
  </si>
  <si>
    <t>By Nob Hill Park, 10300 Timberoak Dr. new sidewalk construction ($116,238.66)</t>
  </si>
  <si>
    <t>After-hours club task force overtime funding</t>
  </si>
  <si>
    <t>10243 Emnora - abatement</t>
  </si>
  <si>
    <t>DRT</t>
  </si>
  <si>
    <t>Memorial Assistance Ministries</t>
  </si>
  <si>
    <t>9618 Long Branch - panel replacement ($34,795.61)</t>
  </si>
  <si>
    <t>Midwest Division - Overtime funding for nights and weekends</t>
  </si>
  <si>
    <t>B-1-26</t>
  </si>
  <si>
    <t>B-2-26</t>
  </si>
  <si>
    <t>B-3-26</t>
  </si>
  <si>
    <t>B-4-26</t>
  </si>
  <si>
    <t>B-5-26</t>
  </si>
  <si>
    <t>B-6-26</t>
  </si>
  <si>
    <t>B-7-26</t>
  </si>
  <si>
    <t>B-8-26</t>
  </si>
  <si>
    <t>B-9-26</t>
  </si>
  <si>
    <t>B-10-26</t>
  </si>
  <si>
    <t>B-11-26</t>
  </si>
  <si>
    <t>B-12-26</t>
  </si>
  <si>
    <t>B-13-26</t>
  </si>
  <si>
    <t>B-14-26</t>
  </si>
  <si>
    <t>B-15-26</t>
  </si>
  <si>
    <t>B-16-26</t>
  </si>
  <si>
    <t>The Health Department will use the funds to partner with organizations in District B to promote various health initiatives (B-1-25)</t>
  </si>
  <si>
    <t>To fund minor home repairs throughout the district for senior citizens (B-4-25)</t>
  </si>
  <si>
    <t>Small repairs ($5,000 or less) of homes of seniors and disabled constituents (B-6-25)</t>
  </si>
  <si>
    <t>Develop a master plan for District B (B-10-25)</t>
  </si>
  <si>
    <t>LPR/Flock cameras (B-13-25)</t>
  </si>
  <si>
    <t>Training for Credible Messenger Program (B-14-25)</t>
  </si>
  <si>
    <t>West Street Recovery (B-15-25)</t>
  </si>
  <si>
    <t>Quiet Zone - Little York and Wayside (B-24-25)</t>
  </si>
  <si>
    <t>Super Neighborhood Donation (B-28-25)</t>
  </si>
  <si>
    <t>Bordersville Park - Replacement of shade net and installation (B-29-25)</t>
  </si>
  <si>
    <t>CASE for Kids(B-32-25)</t>
  </si>
  <si>
    <t>Portable restrooms - Rosewood and Lakewood Parks</t>
  </si>
  <si>
    <t>Collective Action for Youth (B-38-25)</t>
  </si>
  <si>
    <t>HOT Team (B-2-25)</t>
  </si>
  <si>
    <t>Pay for inspector(s) to spend more time in District B (B-8-25)</t>
  </si>
  <si>
    <t>Urban Harvest and public community garden at HISD's Gregory Lincoln Education Center (C-12-25)</t>
  </si>
  <si>
    <t>Public Charging in District C in partnership with the Downtown District (C-2-25)</t>
  </si>
  <si>
    <t>Ditch maintenance/regrading projects in locations in District C (C-15-25)</t>
  </si>
  <si>
    <t>Graham Park Pickleball Court Resurfacing (C-16-25)</t>
  </si>
  <si>
    <t>Cherryhurst Park (C-26-25)</t>
  </si>
  <si>
    <t>Jaycee Park (C-26-25)</t>
  </si>
  <si>
    <t>2025 Families with Pride Festival (C-29-25)</t>
  </si>
  <si>
    <t>LULAC Council 60 Clubhouse (C-33-25)</t>
  </si>
  <si>
    <t>African American History Research Center at Gregory School (C-34-25)</t>
  </si>
  <si>
    <t>Love Park Summer Enrichment Program</t>
  </si>
  <si>
    <t>Memorial Park Conservancy - partnership for a permanent marker in honor of the Camp Logan 24th Infantry (C-6-25)</t>
  </si>
  <si>
    <t>Installation of bike racks (rollover C-37-25)</t>
  </si>
  <si>
    <t>Houston Area Women Center (C-38-25)</t>
  </si>
  <si>
    <t>Annual District C Rain Barrel Sale in partnership with District C (C-11-25)</t>
  </si>
  <si>
    <t>Houston Tool Bank Program</t>
  </si>
  <si>
    <t>Spark Parks - Stevens Elementary</t>
  </si>
  <si>
    <t>Garden Oaks Civic Club Matching Grant</t>
  </si>
  <si>
    <t>SPARK Parks - Sinclair Elementary</t>
  </si>
  <si>
    <t>Metropolitan (West Gray) Multi-Service Center</t>
  </si>
  <si>
    <t>Southwest Division Overtime</t>
  </si>
  <si>
    <t>Renwick Trail Precinct 4 Partnership CM Kamin with input from HPW submitted an application for Harris County Precinct 4's Call for Partnership Projects. The application proposed a feasibility study for mobility improvements and other measures for a Renwick Trail. Precinct 4 will match the remaining costs. Rollover from C-28-25</t>
  </si>
  <si>
    <t>Interfaith Ministries' Meals on Wheels</t>
  </si>
  <si>
    <t xml:space="preserve">Purchase of public safety drones </t>
  </si>
  <si>
    <t>Lawrence Park - Let's Play Houston</t>
  </si>
  <si>
    <t>American Legion Park - Let's Play Houston</t>
  </si>
  <si>
    <t>Interfaith Ministries Animeals program</t>
  </si>
  <si>
    <t xml:space="preserve">HFD </t>
  </si>
  <si>
    <t>D-1-26</t>
  </si>
  <si>
    <t>D-2-26</t>
  </si>
  <si>
    <t>D-3-26</t>
  </si>
  <si>
    <t>D-4-26</t>
  </si>
  <si>
    <t>D-5-26</t>
  </si>
  <si>
    <t>D-6-26</t>
  </si>
  <si>
    <t xml:space="preserve">(D-47-24) Frazier Elementary SPARK Park </t>
  </si>
  <si>
    <t>Various initiatives under DON</t>
  </si>
  <si>
    <t>HOT Team (D-5-25)</t>
  </si>
  <si>
    <t>10 anti-litter signs</t>
  </si>
  <si>
    <t>E-1-26</t>
  </si>
  <si>
    <t>E-2-26</t>
  </si>
  <si>
    <t>E-3-26</t>
  </si>
  <si>
    <t>E-4-26</t>
  </si>
  <si>
    <t>E-5-26</t>
  </si>
  <si>
    <t>E-6-26</t>
  </si>
  <si>
    <t>E-7-26</t>
  </si>
  <si>
    <t>E-8-26</t>
  </si>
  <si>
    <t>E-9-26</t>
  </si>
  <si>
    <t>E-10-26</t>
  </si>
  <si>
    <t>E-11-26</t>
  </si>
  <si>
    <t>E-12-26</t>
  </si>
  <si>
    <t>E-13-26</t>
  </si>
  <si>
    <t>E-14-26</t>
  </si>
  <si>
    <t>E-15-26</t>
  </si>
  <si>
    <t>E-16-26</t>
  </si>
  <si>
    <t>E-17-26</t>
  </si>
  <si>
    <t>E-18-26</t>
  </si>
  <si>
    <t>E-19-26</t>
  </si>
  <si>
    <t>E-20-26</t>
  </si>
  <si>
    <t>E-21-26</t>
  </si>
  <si>
    <t>E-22-26</t>
  </si>
  <si>
    <t>E-23-26</t>
  </si>
  <si>
    <t>E-24-26</t>
  </si>
  <si>
    <t>E-25-26</t>
  </si>
  <si>
    <t>E-26-26</t>
  </si>
  <si>
    <t>E-27-26</t>
  </si>
  <si>
    <t>SWMD</t>
  </si>
  <si>
    <t>HTV</t>
  </si>
  <si>
    <t>MOED</t>
  </si>
  <si>
    <t>Security for Monthly Electronic Recycling at Ellington Recycling Center - HPD Clear Lake</t>
  </si>
  <si>
    <t>Provide security for the monthly electronic recycling event at Kingwood Metro Park and Ride - HPD Kingwood</t>
  </si>
  <si>
    <t>Right of Way Mowing in District E</t>
  </si>
  <si>
    <t>HPD-Lake Patrol OT</t>
  </si>
  <si>
    <t xml:space="preserve">Kingwood METRO Park &amp; Ride - monthly electronic recycling events </t>
  </si>
  <si>
    <t>Ellington Recycling Center - Clear Lake monthly electronic recycling event</t>
  </si>
  <si>
    <t>HTV Services for Town Hall - Kingwood, community center</t>
  </si>
  <si>
    <t>HTV Services for Town Hall - One Movement Bible Church</t>
  </si>
  <si>
    <t>HTV Services for Town Hall - Bay Area Houston Economic Partnership. 1150 Gemini St, Houston, TX 77058</t>
  </si>
  <si>
    <t>DON Neighborhood Grant Matching Program</t>
  </si>
  <si>
    <t>East and westbound lanes of Kingwood Drive from Willow Terrace to Timbershade - panel replacement and curb repair ($139,435)</t>
  </si>
  <si>
    <t>Kingwood Community Center - Audio Visual Equipment Upgrades</t>
  </si>
  <si>
    <t>HPD Lake Patrol - rope equipment</t>
  </si>
  <si>
    <t>Plum Valley Drive - Creating a crosswalk across Plum Valley Drive ($10,000)</t>
  </si>
  <si>
    <t>Magnolia Point Drive - NTMP ($55,620)</t>
  </si>
  <si>
    <t>W Lake Houston Loop from Lake Arlington Rd to Edge Lake Blvd - sidewalk installation ($38,049)</t>
  </si>
  <si>
    <t>Oak Meadows, Meadowcreek, Winkler Drive area in District E - HPD Eastside</t>
  </si>
  <si>
    <t>Bay Area Houston Economic Partnership</t>
  </si>
  <si>
    <t>HPD Kingwood - purchase of three (3) ProLaser 4 bundles</t>
  </si>
  <si>
    <t>HPD Clear Lake - purchase of three (3) ProLaser 4 bundles</t>
  </si>
  <si>
    <t>HPD-Kingwood - Funding for overtime initiatives; apartments and businesses Patrol/DRT/Community Events/Priority Investigative Units</t>
  </si>
  <si>
    <t>HPD-Clear Lake - Funding for overtime initiatives; apartments and businesses Patrol/DRT/Community Events/Priority Investigative Units</t>
  </si>
  <si>
    <t>Bay Area Drive from Brook Forest to Krueger Way - panel replacements, curb repairs, and restriping ($94,100)</t>
  </si>
  <si>
    <t>F-1-26</t>
  </si>
  <si>
    <t>F-2-26</t>
  </si>
  <si>
    <t>F-3-26</t>
  </si>
  <si>
    <t>F-4-26</t>
  </si>
  <si>
    <t>F-5-26</t>
  </si>
  <si>
    <t>F-6-26</t>
  </si>
  <si>
    <t>F-7-26</t>
  </si>
  <si>
    <t>F-8-26</t>
  </si>
  <si>
    <t>F-9-26</t>
  </si>
  <si>
    <t>F-10-26</t>
  </si>
  <si>
    <t>F-11-26</t>
  </si>
  <si>
    <t>F-12-26</t>
  </si>
  <si>
    <t>F-13-26</t>
  </si>
  <si>
    <t>F-14-26</t>
  </si>
  <si>
    <t>F-15-26</t>
  </si>
  <si>
    <t>F-16-26</t>
  </si>
  <si>
    <t>F-17-26</t>
  </si>
  <si>
    <t>F-18-26</t>
  </si>
  <si>
    <t>F-19-26</t>
  </si>
  <si>
    <t>MOCA</t>
  </si>
  <si>
    <t>13350 Ashford Point-4025 Eldridge - New Sidewalk ($145,000)</t>
  </si>
  <si>
    <t>Braewood Estates - 7416-24 NTMP ($34,860)</t>
  </si>
  <si>
    <t>7919 Westhimer Rd between Hullsmith Dr - HPW issue ID 01281F ($35,383.10)</t>
  </si>
  <si>
    <t>Trompilla Ln to Milfoil Ln - Braewood Estates Sidewalks ($43,875)</t>
  </si>
  <si>
    <t xml:space="preserve">Annual cost of 55 LPRs </t>
  </si>
  <si>
    <t>Braewood Glen Sidewalk removal/replacement ($90,000)</t>
  </si>
  <si>
    <t>Ashton Park Drive Panel Replacement ($110,000)</t>
  </si>
  <si>
    <t>Ashford Knoll Drive Panel Replacement ($40,000)</t>
  </si>
  <si>
    <t>Brays Village East sidewalk removal/replacement ($881.90)</t>
  </si>
  <si>
    <t>Backpacks + supplies giveaway</t>
  </si>
  <si>
    <t xml:space="preserve">District F Air Quality Monitoring Initiative </t>
  </si>
  <si>
    <t>Remove/Replace Sidewalk: North sidewalk of Pagewood Lane between Gessner and Woodchase, from 9800 to 9850</t>
  </si>
  <si>
    <t>Panel Replacement: Bandlon (Briar Terrace-Grandvale) and Briar Glade (Wilcrest-Briar Glade Curve)</t>
  </si>
  <si>
    <t>G-1-26</t>
  </si>
  <si>
    <t>G-2-26</t>
  </si>
  <si>
    <t>G-3-26</t>
  </si>
  <si>
    <t>G-4-26</t>
  </si>
  <si>
    <t>G-5-26</t>
  </si>
  <si>
    <t>G-6-26</t>
  </si>
  <si>
    <t>G-7-26</t>
  </si>
  <si>
    <t>G-8-26</t>
  </si>
  <si>
    <t>G-9-26</t>
  </si>
  <si>
    <t>G-10-26</t>
  </si>
  <si>
    <t>G-11-26</t>
  </si>
  <si>
    <t>G-12-26</t>
  </si>
  <si>
    <t>G-13-26</t>
  </si>
  <si>
    <t>G-14-26</t>
  </si>
  <si>
    <t>G-15-26</t>
  </si>
  <si>
    <t>G-16-26</t>
  </si>
  <si>
    <t>G-17-26</t>
  </si>
  <si>
    <t>G-18-26</t>
  </si>
  <si>
    <t>G-19-26</t>
  </si>
  <si>
    <t>G-20-26</t>
  </si>
  <si>
    <t>G-21-26</t>
  </si>
  <si>
    <t>G-22-26</t>
  </si>
  <si>
    <t>G-23-26</t>
  </si>
  <si>
    <t>G-24-26</t>
  </si>
  <si>
    <t>G-25-26</t>
  </si>
  <si>
    <t>G-26-26</t>
  </si>
  <si>
    <t>G-27-26</t>
  </si>
  <si>
    <t>G-28-26</t>
  </si>
  <si>
    <t>G-29-26</t>
  </si>
  <si>
    <t>G-30-26</t>
  </si>
  <si>
    <t>G-31-26</t>
  </si>
  <si>
    <t xml:space="preserve">HPD </t>
  </si>
  <si>
    <t xml:space="preserve">Houston Community Toolbank District G Emergency Supply Coordination Fee </t>
  </si>
  <si>
    <t>Electronic Recycling event in coordination with the Energy Corridor and the Houston Clean City Commission - Terry Hershey Park parking lot</t>
  </si>
  <si>
    <t xml:space="preserve">12344 Briar Forest - Crosswalk Safety Improvements </t>
  </si>
  <si>
    <t>Midwest Patrol - Purchase of two battery-powered radar signs for use within District G</t>
  </si>
  <si>
    <t>Along the south side of Memorial Drive (from Wycliffe to Wilchester) - New Sidewalk Installation ($90,000)</t>
  </si>
  <si>
    <t>HPD Central Patrol - West Loop Safety Initiative</t>
  </si>
  <si>
    <t>FY 2026 allocation for Flock ALPR cameras within the boundaries of District G</t>
  </si>
  <si>
    <t>West Bough Lane (from Memorial to about 671 W. Bough) - New Sidewalk ($55,000)</t>
  </si>
  <si>
    <t>HPD After-Hours Clubs Task Force - within District G</t>
  </si>
  <si>
    <t>HPD Central Patrol - Seven Patrol Bikes and Accessories</t>
  </si>
  <si>
    <t xml:space="preserve">HPD Central and Midwest Patrols - West Loop Safety Initiative </t>
  </si>
  <si>
    <t>HPD Midwest Patrol - Supplies for HPD Midwest Explorers Program (G-6-25)</t>
  </si>
  <si>
    <t>Taylorcrest and Brittmoore Intersection - Safety improvements near school ($800)</t>
  </si>
  <si>
    <t>HPD Westside Patrol - DRT (pens and refrigerator magnets to distribute at community events)</t>
  </si>
  <si>
    <t>Memorial and Dairy Ashford - IssueID02431G: Install rip-rap on Memorial medians ($12,000)</t>
  </si>
  <si>
    <t>Memorial Drive and Dairy Ashford - IssueID02431G: Install rip-rap on Memorial medians ($3,000)</t>
  </si>
  <si>
    <t>Overtime funding for patrol, traffic enforcement, crime suppression team (CST), and differential response team (DRT) - Midwest Division</t>
  </si>
  <si>
    <t>HPD Central Patrol - 2 LIDAR units</t>
  </si>
  <si>
    <t>HOT Team G-31-25</t>
  </si>
  <si>
    <t>HPD Westside - Purchase of 6 AFIS Units</t>
  </si>
  <si>
    <t>Intersection of E Broad Oaks and Briar drive - replace sidewalk ($2,000)</t>
  </si>
  <si>
    <t>HPD Westside Division - Safe Exchange signage for HPD Westside Division</t>
  </si>
  <si>
    <t>Mounted Patrol - patrols around busy shopping centers during the holiday season</t>
  </si>
  <si>
    <t>Near 12127 Cedar Pass - sidewalk replace, curb replace, and ramp installation ($21,865.65)</t>
  </si>
  <si>
    <t>4401 San Felipe - Panel Replacement ($19,606.87)</t>
  </si>
  <si>
    <t>The Westside District G Crime Initiative will reduce Part I Crime in the Westside area of City Council District G through a collaborative effort between our Crime Suppression Teams (CSTs), Criminal Investigative Unit (CIU), Differential Response Team (DRT), Patrol, and Crime Analysis</t>
  </si>
  <si>
    <t>HPD Central Patrol - Overtime for Traffic Enforcement</t>
  </si>
  <si>
    <t>HPD Midwest Patrol - Purchase 5 AFIS units for HPD Midwest Patrol</t>
  </si>
  <si>
    <t>HPD Midwest Division - Overtime funding for patrol, traffic enforcement, crime suppression team (CST), and differential response team (DRT) usage by Midwest Division within the boundaries of District G</t>
  </si>
  <si>
    <t>Kirkwood (Taylorcrest to Driveway) - Sidewalk Replace ($19,459.57)</t>
  </si>
  <si>
    <t>H-1-26</t>
  </si>
  <si>
    <t>H-2-26</t>
  </si>
  <si>
    <t>H-3-26</t>
  </si>
  <si>
    <t>H-4-26</t>
  </si>
  <si>
    <t>H-5-26</t>
  </si>
  <si>
    <t>H-6-26</t>
  </si>
  <si>
    <t>H-7-26</t>
  </si>
  <si>
    <t>H-8-26</t>
  </si>
  <si>
    <t>H-9-26</t>
  </si>
  <si>
    <t>H-10-26</t>
  </si>
  <si>
    <t>H-11-26</t>
  </si>
  <si>
    <t>H-12-26</t>
  </si>
  <si>
    <t>H-13-26</t>
  </si>
  <si>
    <t>H-14-26</t>
  </si>
  <si>
    <t>H-15-26</t>
  </si>
  <si>
    <t>H-17-26</t>
  </si>
  <si>
    <t>H-18-26</t>
  </si>
  <si>
    <t>H-19-26</t>
  </si>
  <si>
    <t>H-20-26</t>
  </si>
  <si>
    <t>H-21-26</t>
  </si>
  <si>
    <t>H-22-26</t>
  </si>
  <si>
    <t>H-23-26</t>
  </si>
  <si>
    <t>H-24-26</t>
  </si>
  <si>
    <t>H-25-26</t>
  </si>
  <si>
    <t>H-26-26</t>
  </si>
  <si>
    <t>H-27-26</t>
  </si>
  <si>
    <t>H-28-26</t>
  </si>
  <si>
    <t>H-29-26</t>
  </si>
  <si>
    <t>H-30-26</t>
  </si>
  <si>
    <t>H-31-26</t>
  </si>
  <si>
    <t>H-32-26</t>
  </si>
  <si>
    <t>H-33-26</t>
  </si>
  <si>
    <t>H-34-26</t>
  </si>
  <si>
    <t>LGBTQ+ Economic Empowerment Coordinator</t>
  </si>
  <si>
    <t>Back-to-School Backpack Giveaway</t>
  </si>
  <si>
    <t>Henderson Park portacans</t>
  </si>
  <si>
    <t>HPD South Central Overtime - continuation of Project #H-10-25</t>
  </si>
  <si>
    <t>HPD Downtown Overtime - continuation of Project #H-11-25</t>
  </si>
  <si>
    <t>HPD North Belt Overtime - continuation of Project #H-12-25</t>
  </si>
  <si>
    <t>HPD Northeast Overtime - continuation of Project #H-13-25</t>
  </si>
  <si>
    <t>FLOCK Cameras - continuation of Project #H-14-25</t>
  </si>
  <si>
    <t>Clarity Data License Renewal PM2.5 &amp; NO2 Data License Renewal - continuation of Project #H-15-25</t>
  </si>
  <si>
    <t>HPD bike overtime program during lunch hours (10am to 3pm) for visibility and deterrence.</t>
  </si>
  <si>
    <t>SPARK Park - McReynolds Middle School</t>
  </si>
  <si>
    <t>Re-SPARK - Lyons Elementary School</t>
  </si>
  <si>
    <t>Repair the Woodland Heights monument sign in partnership with Greater Northside Management District and TIRZ 5</t>
  </si>
  <si>
    <t>HPD overtime for the after-hours task force. This is being spearheaded by Council Member Peck</t>
  </si>
  <si>
    <t>Along Spotts Park in District H - Sidewalk on Willia Street to Spotts Park ($53,140.90)</t>
  </si>
  <si>
    <t>Tree debris truck for the Forestry Division with the Houston Parks Department</t>
  </si>
  <si>
    <t>For police overtime</t>
  </si>
  <si>
    <t>Barrio Dogs</t>
  </si>
  <si>
    <t>Good Neighbor Program</t>
  </si>
  <si>
    <t xml:space="preserve">2nd Ward Hike and Bike Trail police presence initiative - HPD South Central Division Command </t>
  </si>
  <si>
    <t>Shady Lane weight room equipment</t>
  </si>
  <si>
    <t>Overtime funding for security for Moody Park Centennial in partnership with Friends of Moody Park</t>
  </si>
  <si>
    <t>Night/Weekend Code Enforcement Inspector Overtime. "Quick update on CDSF funding for night/weekend code enforcement activities. Was informed that it could possibly be done on the CDSF-Operations/Maintenance side. The request can be submitted on Vernita’s portal for CDSF-Operations/Maintenance. Believe some district council offices take this route for HPD overtime activities and was informed that it would take the similar route</t>
  </si>
  <si>
    <t>I-1-26</t>
  </si>
  <si>
    <t>I-2-26</t>
  </si>
  <si>
    <t>I-3-26</t>
  </si>
  <si>
    <t>I-4-26</t>
  </si>
  <si>
    <t>I-5-26</t>
  </si>
  <si>
    <t>I-6-26</t>
  </si>
  <si>
    <t>I-7-26</t>
  </si>
  <si>
    <t>I-8-26</t>
  </si>
  <si>
    <t>I-9-26</t>
  </si>
  <si>
    <t>I-10-26</t>
  </si>
  <si>
    <t>I-11-26</t>
  </si>
  <si>
    <t>L.I.F.E - Houston's infant formula Food for Babies program</t>
  </si>
  <si>
    <t>Glenbrook Valley NTMP ($55,620)</t>
  </si>
  <si>
    <t xml:space="preserve">2nd Annual Buffalo Bayou Mural Festival </t>
  </si>
  <si>
    <t xml:space="preserve">Health and wellness programming at Mason Park </t>
  </si>
  <si>
    <t>Houston Tool Bank</t>
  </si>
  <si>
    <t>Backpack Giveaway</t>
  </si>
  <si>
    <t>Stoney Dell Court Cul-de-Sac ($275,000)</t>
  </si>
  <si>
    <t xml:space="preserve">Mason Park Conservancy - Mason Park in Motion </t>
  </si>
  <si>
    <t xml:space="preserve">Barrio Dogs Fall Fix It </t>
  </si>
  <si>
    <t xml:space="preserve">Community Support - anti- gang and community cleanups </t>
  </si>
  <si>
    <t xml:space="preserve">Maintenance of sports field at Mason Park </t>
  </si>
  <si>
    <t>J-1-26</t>
  </si>
  <si>
    <t>J-2-26</t>
  </si>
  <si>
    <t>J-3-26</t>
  </si>
  <si>
    <t>J-4-26</t>
  </si>
  <si>
    <t>J-5-26</t>
  </si>
  <si>
    <t>J-6-26</t>
  </si>
  <si>
    <t>J-7-26</t>
  </si>
  <si>
    <t>J-8-26</t>
  </si>
  <si>
    <t>J-9-26</t>
  </si>
  <si>
    <t>J-10-26</t>
  </si>
  <si>
    <t>J-11-26</t>
  </si>
  <si>
    <t>J-12-26</t>
  </si>
  <si>
    <t>J-13-26</t>
  </si>
  <si>
    <t>J-14-26</t>
  </si>
  <si>
    <t>J-15-26</t>
  </si>
  <si>
    <t>J-16-26</t>
  </si>
  <si>
    <t>J-17-26</t>
  </si>
  <si>
    <t>J-18-26</t>
  </si>
  <si>
    <t>J-19-26</t>
  </si>
  <si>
    <t>J-20-26</t>
  </si>
  <si>
    <t>J-21-26</t>
  </si>
  <si>
    <t>K-1-26</t>
  </si>
  <si>
    <t>K-2-26</t>
  </si>
  <si>
    <t>K-3-26</t>
  </si>
  <si>
    <t>K-4-26</t>
  </si>
  <si>
    <t>K-5-26</t>
  </si>
  <si>
    <t>K-6-26</t>
  </si>
  <si>
    <t>K-7-26</t>
  </si>
  <si>
    <t>K-8-26</t>
  </si>
  <si>
    <t>K-9-26</t>
  </si>
  <si>
    <t>K-10-26</t>
  </si>
  <si>
    <t>K-11-26</t>
  </si>
  <si>
    <t>K-12-26</t>
  </si>
  <si>
    <t>Rollover: J-1-25 District J Patrol Overtime - S. Gessner Station</t>
  </si>
  <si>
    <t>Rollover: J-2-25 District J Patrol - Midwest Station</t>
  </si>
  <si>
    <t>Rollover: J-3-25 District J Patrol - Westside Station</t>
  </si>
  <si>
    <t>Rollover: J-4-25 District J Patrol - Southwest Station</t>
  </si>
  <si>
    <t>Rollover: J-6-25 Originally it was for pickleball courts, but the need is now for fencing around the pickleball courts at Sharpstown and Bonham Parks</t>
  </si>
  <si>
    <t>Domestic violence victim services and prevention</t>
  </si>
  <si>
    <t>PSAs</t>
  </si>
  <si>
    <t>J-31-25 Heavy Trash Program</t>
  </si>
  <si>
    <t xml:space="preserve"> P.E.A.C.E. Program provides high-quality, evidence-based wellness services designed for first responders, including law enforcement, fire personnel, and dispatchers</t>
  </si>
  <si>
    <t>Provide CDSF funding to Houston Public Media's specific program, Houston Matters, Hello Houston and Party Politics</t>
  </si>
  <si>
    <t>Funding to KTSU's specific program Impact Houston Live</t>
  </si>
  <si>
    <t>Braeburn Glen - Jason and Imogene street - continuation IssueID01871 ($19,920)</t>
  </si>
  <si>
    <t>Provide funding to the Houston Museum of African American Culture</t>
  </si>
  <si>
    <t>ECHOS</t>
  </si>
  <si>
    <t>India House</t>
  </si>
  <si>
    <t>7424-24 Gulfton Ashcroft - NTMP ($92,455)</t>
  </si>
  <si>
    <t>10901 Glenwolde Houston TX 77099 thru 10909 Glenwolde Houston TX 77099 is in need of repair - Southern Portion - New sidewalk - IssueID01861J ($40,316.60)</t>
  </si>
  <si>
    <t>HPD Southwest Command - Overtime (K-7-24)</t>
  </si>
  <si>
    <t>5 Corners Management District - Illegal dumping (K-9-25)</t>
  </si>
  <si>
    <t>Brays Oaks Management District - illegal dumping mitigation (K-10-24)</t>
  </si>
  <si>
    <t>ROLLOVER K-21-24 One (1) temporary worker, working 30 hours/week OR Two (2) temporary workers, working 30 hours/week each Hourly wage $15.00 = $1,800/month, totaling $5,400 for three (3) months OR Two (2) workers for three months, totaling $10,800.00</t>
  </si>
  <si>
    <t>DISTRICT K; HPW ISSUE ID 01101K . For NTMP Project 7205-22 Southwest Crossing speed cushions in eight (8) locations, 27 speed cushions. To partially cover the cost of the project ($22,000)</t>
  </si>
  <si>
    <t>DISTRICT K: HPW ISSUE ID 10075K - Intersection of 3900 block of West Fuqua St. and 14600 Bathurst Dr., near Martin Luther King Early Childhood Center - ISSUE ID 10075K - Installation of a Rectangular Rapid-Flashing Beacon (RRFB) and improved street markings ($67,000)</t>
  </si>
  <si>
    <t>MusicFest</t>
  </si>
  <si>
    <t xml:space="preserve"> Mounted Patrol sponsorship</t>
  </si>
  <si>
    <t>ISSUE ID 01061K - Remove and replace damaged sidewalk throughout the Brentwood neighborhood in District K ($37,331.45)</t>
  </si>
  <si>
    <t>Marian Park Community Center, 11101 S Gessner Rd, Houston, TX 77071 - Men's and Women's Restroom Repairs</t>
  </si>
  <si>
    <t>C-1-26</t>
  </si>
  <si>
    <t>C-2-26</t>
  </si>
  <si>
    <t>C-3-26</t>
  </si>
  <si>
    <t>C-4-26</t>
  </si>
  <si>
    <t>C-5-26</t>
  </si>
  <si>
    <t>C-6-26</t>
  </si>
  <si>
    <t>C-7-26</t>
  </si>
  <si>
    <t>C-8-26</t>
  </si>
  <si>
    <t>C-9-26</t>
  </si>
  <si>
    <t>C-10-26</t>
  </si>
  <si>
    <t>C-11-26</t>
  </si>
  <si>
    <t>C-12-26</t>
  </si>
  <si>
    <t>C-13-26</t>
  </si>
  <si>
    <t>C-14-26</t>
  </si>
  <si>
    <t>C-15-26</t>
  </si>
  <si>
    <t>C-16-26</t>
  </si>
  <si>
    <t>C-17-26</t>
  </si>
  <si>
    <t>C-18-26</t>
  </si>
  <si>
    <t>C-19-26</t>
  </si>
  <si>
    <t>C-20-26</t>
  </si>
  <si>
    <t>C-21-26</t>
  </si>
  <si>
    <t>C-22-26</t>
  </si>
  <si>
    <t>C-23-26</t>
  </si>
  <si>
    <t>C-24-26</t>
  </si>
  <si>
    <t>C-25-26</t>
  </si>
  <si>
    <t>C-26-26</t>
  </si>
  <si>
    <t>C-27-26</t>
  </si>
  <si>
    <t>C-28-26</t>
  </si>
  <si>
    <t>C-29-26</t>
  </si>
  <si>
    <t>C-30-26</t>
  </si>
  <si>
    <t>FY2026 OPERATING BUDGET</t>
  </si>
  <si>
    <t>FY2025 ROLLOVER</t>
  </si>
  <si>
    <t>TOTAL FY2026 BUDGET</t>
  </si>
  <si>
    <t>Metro Funding/Fund 4515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</si>
</sst>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"/>
  </numFmts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4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rgb="FFFFC000"/>
        </stop>
        <stop position="1">
          <color rgb="FF00B0F0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3" borderId="11" applyNumberFormat="0" applyAlignment="0" applyProtection="0"/>
    <xf numFmtId="0" fontId="17" fillId="14" borderId="12" applyNumberFormat="0" applyAlignment="0" applyProtection="0"/>
    <xf numFmtId="0" fontId="18" fillId="14" borderId="11" applyNumberFormat="0" applyAlignment="0" applyProtection="0"/>
    <xf numFmtId="0" fontId="19" fillId="0" borderId="13" applyNumberFormat="0" applyFill="0" applyAlignment="0" applyProtection="0"/>
    <xf numFmtId="0" fontId="3" fillId="15" borderId="14" applyNumberFormat="0" applyAlignment="0" applyProtection="0"/>
    <xf numFmtId="0" fontId="20" fillId="0" borderId="0" applyNumberFormat="0" applyFill="0" applyBorder="0" applyAlignment="0" applyProtection="0"/>
    <xf numFmtId="0" fontId="10" fillId="16" borderId="15" applyNumberFormat="0" applyFont="0" applyAlignment="0" applyProtection="0"/>
    <xf numFmtId="0" fontId="21" fillId="0" borderId="0" applyNumberFormat="0" applyFill="0" applyBorder="0" applyAlignment="0" applyProtection="0"/>
    <xf numFmtId="0" fontId="5" fillId="0" borderId="16" applyNumberFormat="0" applyFill="0" applyAlignment="0" applyProtection="0"/>
    <xf numFmtId="0" fontId="4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4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4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4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4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44" fontId="10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8" fontId="0" fillId="0" borderId="0" xfId="0" applyNumberFormat="1"/>
    <xf numFmtId="0" fontId="0" fillId="6" borderId="0" xfId="0" applyFill="1" applyAlignment="1">
      <alignment vertical="top"/>
    </xf>
    <xf numFmtId="0" fontId="0" fillId="8" borderId="0" xfId="0" applyFill="1" applyAlignment="1">
      <alignment vertical="top"/>
    </xf>
    <xf numFmtId="0" fontId="0" fillId="7" borderId="0" xfId="0" applyFill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38" fontId="0" fillId="0" borderId="0" xfId="0" applyNumberFormat="1"/>
    <xf numFmtId="0" fontId="0" fillId="5" borderId="0" xfId="0" applyFill="1"/>
    <xf numFmtId="0" fontId="0" fillId="9" borderId="0" xfId="0" applyFill="1"/>
    <xf numFmtId="0" fontId="0" fillId="0" borderId="0" xfId="0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/>
    </xf>
    <xf numFmtId="8" fontId="2" fillId="6" borderId="1" xfId="0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vertical="top" wrapText="1"/>
    </xf>
    <xf numFmtId="3" fontId="2" fillId="6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right" vertical="top"/>
    </xf>
    <xf numFmtId="3" fontId="1" fillId="4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center" vertical="top"/>
    </xf>
    <xf numFmtId="8" fontId="1" fillId="4" borderId="1" xfId="0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right"/>
    </xf>
    <xf numFmtId="0" fontId="2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center" vertical="top"/>
    </xf>
    <xf numFmtId="8" fontId="1" fillId="5" borderId="1" xfId="0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8" fontId="4" fillId="3" borderId="1" xfId="0" applyNumberFormat="1" applyFont="1" applyFill="1" applyBorder="1" applyAlignment="1">
      <alignment horizontal="center"/>
    </xf>
    <xf numFmtId="8" fontId="7" fillId="3" borderId="1" xfId="0" applyNumberFormat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6" fontId="0" fillId="0" borderId="0" xfId="0" applyNumberFormat="1"/>
    <xf numFmtId="0" fontId="2" fillId="6" borderId="1" xfId="0" applyFont="1" applyFill="1" applyBorder="1" applyAlignment="1">
      <alignment horizontal="right" vertical="top"/>
    </xf>
    <xf numFmtId="0" fontId="1" fillId="4" borderId="2" xfId="0" applyFont="1" applyFill="1" applyBorder="1" applyAlignment="1">
      <alignment horizontal="right" vertical="top"/>
    </xf>
    <xf numFmtId="0" fontId="1" fillId="4" borderId="2" xfId="0" applyFont="1" applyFill="1" applyBorder="1" applyAlignment="1">
      <alignment horizontal="center" vertical="top"/>
    </xf>
    <xf numFmtId="0" fontId="0" fillId="4" borderId="1" xfId="0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8" fontId="1" fillId="7" borderId="1" xfId="0" applyNumberFormat="1" applyFont="1" applyFill="1" applyBorder="1" applyAlignment="1">
      <alignment horizontal="right" vertical="top"/>
    </xf>
    <xf numFmtId="0" fontId="1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right" vertical="top"/>
    </xf>
    <xf numFmtId="0" fontId="1" fillId="7" borderId="1" xfId="0" applyFont="1" applyFill="1" applyBorder="1" applyAlignment="1">
      <alignment horizontal="right" vertical="top" wrapText="1"/>
    </xf>
    <xf numFmtId="0" fontId="0" fillId="4" borderId="0" xfId="0" applyFill="1" applyAlignment="1">
      <alignment horizontal="right" vertical="top"/>
    </xf>
    <xf numFmtId="8" fontId="0" fillId="4" borderId="1" xfId="0" applyNumberFormat="1" applyFill="1" applyBorder="1" applyAlignment="1">
      <alignment horizontal="right" vertical="top"/>
    </xf>
    <xf numFmtId="0" fontId="1" fillId="7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 wrapText="1"/>
    </xf>
    <xf numFmtId="6" fontId="1" fillId="4" borderId="1" xfId="0" applyNumberFormat="1" applyFont="1" applyFill="1" applyBorder="1" applyAlignment="1">
      <alignment horizontal="right" vertical="top"/>
    </xf>
    <xf numFmtId="6" fontId="1" fillId="4" borderId="1" xfId="0" applyNumberFormat="1" applyFont="1" applyFill="1" applyBorder="1" applyAlignment="1">
      <alignment horizontal="right" vertical="top" wrapText="1"/>
    </xf>
    <xf numFmtId="8" fontId="5" fillId="6" borderId="1" xfId="0" applyNumberFormat="1" applyFont="1" applyFill="1" applyBorder="1" applyAlignment="1">
      <alignment horizontal="right" vertical="top"/>
    </xf>
    <xf numFmtId="3" fontId="1" fillId="7" borderId="1" xfId="0" applyNumberFormat="1" applyFont="1" applyFill="1" applyBorder="1" applyAlignment="1">
      <alignment horizontal="right" vertical="top"/>
    </xf>
    <xf numFmtId="3" fontId="1" fillId="5" borderId="1" xfId="0" applyNumberFormat="1" applyFont="1" applyFill="1" applyBorder="1" applyAlignment="1">
      <alignment horizontal="right" vertical="top"/>
    </xf>
    <xf numFmtId="8" fontId="0" fillId="7" borderId="1" xfId="0" applyNumberFormat="1" applyFill="1" applyBorder="1" applyAlignment="1">
      <alignment horizontal="right" vertical="top"/>
    </xf>
    <xf numFmtId="0" fontId="1" fillId="5" borderId="1" xfId="0" applyFont="1" applyFill="1" applyBorder="1" applyAlignment="1">
      <alignment vertical="top"/>
    </xf>
    <xf numFmtId="8" fontId="2" fillId="6" borderId="2" xfId="0" applyNumberFormat="1" applyFont="1" applyFill="1" applyBorder="1" applyAlignment="1">
      <alignment horizontal="right" vertical="top"/>
    </xf>
    <xf numFmtId="8" fontId="1" fillId="4" borderId="2" xfId="0" applyNumberFormat="1" applyFont="1" applyFill="1" applyBorder="1" applyAlignment="1">
      <alignment horizontal="right" vertical="top"/>
    </xf>
    <xf numFmtId="8" fontId="0" fillId="0" borderId="4" xfId="0" applyNumberFormat="1" applyBorder="1"/>
    <xf numFmtId="8" fontId="0" fillId="0" borderId="3" xfId="0" applyNumberFormat="1" applyBorder="1"/>
    <xf numFmtId="8" fontId="0" fillId="0" borderId="5" xfId="0" applyNumberFormat="1" applyBorder="1"/>
    <xf numFmtId="0" fontId="5" fillId="0" borderId="0" xfId="0" applyFont="1"/>
    <xf numFmtId="8" fontId="1" fillId="5" borderId="2" xfId="0" applyNumberFormat="1" applyFont="1" applyFill="1" applyBorder="1" applyAlignment="1">
      <alignment horizontal="right" vertical="top"/>
    </xf>
    <xf numFmtId="0" fontId="0" fillId="5" borderId="1" xfId="0" applyFill="1" applyBorder="1" applyAlignment="1">
      <alignment horizontal="right" vertical="top"/>
    </xf>
    <xf numFmtId="8" fontId="0" fillId="5" borderId="1" xfId="0" applyNumberFormat="1" applyFill="1" applyBorder="1" applyAlignment="1">
      <alignment horizontal="right" vertical="top"/>
    </xf>
    <xf numFmtId="0" fontId="6" fillId="4" borderId="1" xfId="0" applyFont="1" applyFill="1" applyBorder="1" applyAlignment="1">
      <alignment horizontal="right" vertical="top" wrapText="1"/>
    </xf>
    <xf numFmtId="8" fontId="0" fillId="4" borderId="1" xfId="0" applyNumberFormat="1" applyFill="1" applyBorder="1" applyAlignment="1">
      <alignment horizontal="right"/>
    </xf>
    <xf numFmtId="0" fontId="0" fillId="7" borderId="1" xfId="0" applyFill="1" applyBorder="1" applyAlignment="1">
      <alignment horizontal="right" vertical="top"/>
    </xf>
    <xf numFmtId="0" fontId="6" fillId="7" borderId="1" xfId="0" applyFont="1" applyFill="1" applyBorder="1" applyAlignment="1">
      <alignment horizontal="right" vertical="top" wrapText="1"/>
    </xf>
    <xf numFmtId="8" fontId="0" fillId="7" borderId="1" xfId="0" applyNumberFormat="1" applyFill="1" applyBorder="1" applyAlignment="1">
      <alignment horizontal="right"/>
    </xf>
    <xf numFmtId="0" fontId="1" fillId="5" borderId="2" xfId="0" applyFont="1" applyFill="1" applyBorder="1" applyAlignment="1">
      <alignment horizontal="right" vertical="top"/>
    </xf>
    <xf numFmtId="0" fontId="1" fillId="5" borderId="2" xfId="0" applyFont="1" applyFill="1" applyBorder="1" applyAlignment="1">
      <alignment horizontal="center" vertical="top"/>
    </xf>
    <xf numFmtId="0" fontId="1" fillId="41" borderId="1" xfId="0" applyFont="1" applyFill="1" applyBorder="1" applyAlignment="1">
      <alignment horizontal="left" vertical="top"/>
    </xf>
    <xf numFmtId="0" fontId="1" fillId="41" borderId="1" xfId="0" applyFont="1" applyFill="1" applyBorder="1" applyAlignment="1">
      <alignment horizontal="right" vertical="top"/>
    </xf>
    <xf numFmtId="0" fontId="1" fillId="41" borderId="1" xfId="0" applyFont="1" applyFill="1" applyBorder="1" applyAlignment="1">
      <alignment horizontal="center" vertical="top"/>
    </xf>
    <xf numFmtId="8" fontId="1" fillId="41" borderId="1" xfId="0" applyNumberFormat="1" applyFont="1" applyFill="1" applyBorder="1" applyAlignment="1">
      <alignment horizontal="right" vertical="top"/>
    </xf>
    <xf numFmtId="0" fontId="1" fillId="41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right" vertical="top"/>
    </xf>
    <xf numFmtId="0" fontId="1" fillId="8" borderId="1" xfId="0" applyFont="1" applyFill="1" applyBorder="1" applyAlignment="1">
      <alignment horizontal="center" vertical="top"/>
    </xf>
    <xf numFmtId="8" fontId="0" fillId="8" borderId="1" xfId="0" applyNumberFormat="1" applyFill="1" applyBorder="1" applyAlignment="1">
      <alignment horizontal="right" vertical="top"/>
    </xf>
    <xf numFmtId="8" fontId="1" fillId="8" borderId="1" xfId="0" applyNumberFormat="1" applyFont="1" applyFill="1" applyBorder="1" applyAlignment="1">
      <alignment horizontal="right" vertical="top"/>
    </xf>
    <xf numFmtId="0" fontId="1" fillId="8" borderId="1" xfId="0" applyFont="1" applyFill="1" applyBorder="1" applyAlignment="1">
      <alignment vertical="top" wrapText="1"/>
    </xf>
    <xf numFmtId="0" fontId="0" fillId="7" borderId="0" xfId="0" applyFill="1" applyAlignment="1">
      <alignment horizontal="right" vertical="top" wrapText="1"/>
    </xf>
    <xf numFmtId="8" fontId="1" fillId="7" borderId="2" xfId="45" applyNumberFormat="1" applyFont="1" applyFill="1" applyBorder="1" applyAlignment="1">
      <alignment horizontal="right" vertical="top"/>
    </xf>
    <xf numFmtId="8" fontId="1" fillId="7" borderId="1" xfId="45" applyNumberFormat="1" applyFont="1" applyFill="1" applyBorder="1" applyAlignment="1">
      <alignment horizontal="right" vertical="top"/>
    </xf>
    <xf numFmtId="0" fontId="0" fillId="7" borderId="1" xfId="0" applyFill="1" applyBorder="1" applyAlignment="1">
      <alignment horizontal="right" vertical="top" wrapText="1"/>
    </xf>
    <xf numFmtId="0" fontId="1" fillId="7" borderId="2" xfId="0" applyFont="1" applyFill="1" applyBorder="1" applyAlignment="1">
      <alignment horizontal="right" vertical="top"/>
    </xf>
    <xf numFmtId="0" fontId="1" fillId="7" borderId="2" xfId="0" applyFont="1" applyFill="1" applyBorder="1" applyAlignment="1">
      <alignment horizontal="center" vertical="top"/>
    </xf>
    <xf numFmtId="0" fontId="0" fillId="5" borderId="0" xfId="0" applyFill="1" applyAlignment="1">
      <alignment horizontal="right" vertical="top" wrapText="1"/>
    </xf>
    <xf numFmtId="0" fontId="0" fillId="41" borderId="1" xfId="0" applyFill="1" applyBorder="1" applyAlignment="1">
      <alignment horizontal="right" vertical="top" wrapText="1"/>
    </xf>
    <xf numFmtId="8" fontId="0" fillId="41" borderId="1" xfId="0" applyNumberFormat="1" applyFill="1" applyBorder="1" applyAlignment="1">
      <alignment horizontal="right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right" vertical="top"/>
    </xf>
    <xf numFmtId="0" fontId="0" fillId="4" borderId="0" xfId="0" applyFill="1" applyAlignment="1">
      <alignment horizontal="right" vertical="top" wrapText="1"/>
    </xf>
    <xf numFmtId="0" fontId="0" fillId="4" borderId="0" xfId="0" applyFill="1" applyAlignment="1">
      <alignment horizontal="right" wrapText="1"/>
    </xf>
    <xf numFmtId="0" fontId="0" fillId="7" borderId="3" xfId="0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left" vertical="top"/>
    </xf>
    <xf numFmtId="165" fontId="0" fillId="4" borderId="1" xfId="0" applyNumberFormat="1" applyFill="1" applyBorder="1" applyAlignment="1">
      <alignment horizontal="right" vertical="top"/>
    </xf>
    <xf numFmtId="0" fontId="0" fillId="4" borderId="0" xfId="0" applyFill="1" applyAlignment="1">
      <alignment horizontal="right"/>
    </xf>
    <xf numFmtId="0" fontId="1" fillId="7" borderId="1" xfId="0" applyFont="1" applyFill="1" applyBorder="1" applyAlignment="1">
      <alignment horizontal="left" vertical="top" wrapText="1"/>
    </xf>
    <xf numFmtId="0" fontId="24" fillId="41" borderId="0" xfId="0" applyFont="1" applyFill="1" applyAlignment="1">
      <alignment vertical="top"/>
    </xf>
    <xf numFmtId="0" fontId="0" fillId="0" borderId="0" xfId="0" applyFont="1" applyAlignment="1">
      <alignment vertical="top"/>
    </xf>
  </cellXfs>
  <cellStyles count="46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1A15C706-63BF-413E-B0B4-FB6C7CDDFB91}"/>
    <cellStyle name="60% - Accent2 2" xfId="37" xr:uid="{22AF86DC-8D1E-4267-BC95-13E2D2DE42FF}"/>
    <cellStyle name="60% - Accent3 2" xfId="38" xr:uid="{73D1DD7E-C4D6-4AAB-87DF-E4ABD0350CAC}"/>
    <cellStyle name="60% - Accent4 2" xfId="39" xr:uid="{E0899F58-69C1-45BC-906E-6B72361E1DF2}"/>
    <cellStyle name="60% - Accent5 2" xfId="40" xr:uid="{05C9896E-7F5E-413A-BC8C-6012515639D1}"/>
    <cellStyle name="60% - Accent6 2" xfId="41" xr:uid="{DC78FAE5-1716-4CF7-8FCE-4A1ABF56CC3F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urrency" xfId="45" builtinId="4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1D741F38-4079-4F28-9FD4-1B4EE31795C3}"/>
    <cellStyle name="Normal" xfId="0" builtinId="0"/>
    <cellStyle name="Normal 2" xfId="42" xr:uid="{84B3EA5F-F063-481E-A378-804E1D8B377B}"/>
    <cellStyle name="Normal 3" xfId="43" xr:uid="{C2E5E2C9-0EB2-4EBA-8477-5B6F4F1C2279}"/>
    <cellStyle name="Normal 4" xfId="44" xr:uid="{961AF069-4504-4727-9BB8-76DA3D8578BC}"/>
    <cellStyle name="Note" xfId="13" builtinId="10" customBuiltin="1"/>
    <cellStyle name="Output" xfId="8" builtinId="21" customBuiltin="1"/>
    <cellStyle name="Title 2" xfId="34" xr:uid="{9C9B1EA3-AE86-41C0-9978-2C5DEDA55352}"/>
    <cellStyle name="Total" xfId="15" builtinId="25" customBuiltin="1"/>
    <cellStyle name="Warning Text" xfId="12" builtinId="11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2" formatCode="&quot;$&quot;#,##0.00_);[Red]\(&quot;$&quot;#,##0.00\)"/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(* #,##0_);_(* \(#,##0\);_(* &quot;-&quot;??_);_(@_)"/>
      <fill>
        <patternFill patternType="solid">
          <fgColor indexed="64"/>
          <bgColor theme="5" tint="-0.249977111117893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numFmt numFmtId="12" formatCode="&quot;$&quot;#,##0.00_);[Red]\(&quot;$&quot;#,##0.00\)"/>
      <fill>
        <patternFill patternType="none">
          <bgColor auto="1"/>
        </patternFill>
      </fill>
      <alignment horizontal="right" vertical="top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family val="2"/>
      </font>
      <numFmt numFmtId="12" formatCode="&quot;$&quot;#,##0.00_);[Red]\(&quot;$&quot;#,##0.00\)"/>
      <fill>
        <patternFill patternType="none">
          <bgColor auto="1"/>
        </patternFill>
      </fill>
      <alignment horizontal="right" vertical="top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solid">
          <fgColor indexed="64"/>
          <bgColor theme="5" tint="-0.2499465926084170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[FY2026 - CDSF Dashboard - VJ.xlsx]Totals by District!PivotTable1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District'!$B$3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District'!$B$4:$B$15</c:f>
              <c:numCache>
                <c:formatCode>"$"#,##0_);[Red]\("$"#,##0\)</c:formatCode>
                <c:ptCount val="11"/>
                <c:pt idx="0">
                  <c:v>398050</c:v>
                </c:pt>
                <c:pt idx="1">
                  <c:v>670572.91999999993</c:v>
                </c:pt>
                <c:pt idx="2">
                  <c:v>750500</c:v>
                </c:pt>
                <c:pt idx="3">
                  <c:v>367337.82</c:v>
                </c:pt>
                <c:pt idx="4">
                  <c:v>415343</c:v>
                </c:pt>
                <c:pt idx="5">
                  <c:v>541590.02999999991</c:v>
                </c:pt>
                <c:pt idx="6">
                  <c:v>384941.69</c:v>
                </c:pt>
                <c:pt idx="7">
                  <c:v>397453.16</c:v>
                </c:pt>
                <c:pt idx="8">
                  <c:v>151031.43</c:v>
                </c:pt>
                <c:pt idx="9">
                  <c:v>445500</c:v>
                </c:pt>
                <c:pt idx="10">
                  <c:v>208867.12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E-418E-B461-3B474DA402B7}"/>
            </c:ext>
          </c:extLst>
        </c:ser>
        <c:ser>
          <c:idx val="1"/>
          <c:order val="1"/>
          <c:tx>
            <c:strRef>
              <c:f>'Totals by District'!$C$3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District'!$A$4:$A$15</c:f>
              <c:strCache>
                <c:ptCount val="11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</c:strCache>
            </c:strRef>
          </c:cat>
          <c:val>
            <c:numRef>
              <c:f>'Totals by District'!$C$4:$C$15</c:f>
              <c:numCache>
                <c:formatCode>"$"#,##0_);[Red]\("$"#,##0\)</c:formatCode>
                <c:ptCount val="11"/>
                <c:pt idx="0">
                  <c:v>43492.94</c:v>
                </c:pt>
                <c:pt idx="1">
                  <c:v>54360.630000000005</c:v>
                </c:pt>
                <c:pt idx="2">
                  <c:v>2000</c:v>
                </c:pt>
                <c:pt idx="3">
                  <c:v>19388.169999999998</c:v>
                </c:pt>
                <c:pt idx="4">
                  <c:v>8653.4700000000012</c:v>
                </c:pt>
                <c:pt idx="5">
                  <c:v>10729</c:v>
                </c:pt>
                <c:pt idx="6">
                  <c:v>17091.57</c:v>
                </c:pt>
                <c:pt idx="7">
                  <c:v>29311.91</c:v>
                </c:pt>
                <c:pt idx="8">
                  <c:v>1500</c:v>
                </c:pt>
                <c:pt idx="9">
                  <c:v>1669.3600000000001</c:v>
                </c:pt>
                <c:pt idx="10">
                  <c:v>3997.29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E-418E-B461-3B474DA4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27136"/>
        <c:axId val="439929680"/>
      </c:barChart>
      <c:catAx>
        <c:axId val="2369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929680"/>
        <c:crosses val="autoZero"/>
        <c:auto val="1"/>
        <c:lblAlgn val="ctr"/>
        <c:lblOffset val="100"/>
        <c:noMultiLvlLbl val="0"/>
      </c:catAx>
      <c:valAx>
        <c:axId val="43992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9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[FY2026 - CDSF Dashboard - VJ.xlsx]Totals by Department!PivotTable2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'Totals by Department'!$B$3</c:f>
              <c:strCache>
                <c:ptCount val="1"/>
                <c:pt idx="0">
                  <c:v>Sum of YTD Expenses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'Totals by Department'!$A$4:$A$26</c:f>
              <c:strCache>
                <c:ptCount val="22"/>
                <c:pt idx="0">
                  <c:v>ARA</c:v>
                </c:pt>
                <c:pt idx="1">
                  <c:v>CNL</c:v>
                </c:pt>
                <c:pt idx="2">
                  <c:v>DON</c:v>
                </c:pt>
                <c:pt idx="3">
                  <c:v>HHD</c:v>
                </c:pt>
                <c:pt idx="4">
                  <c:v>HPARD</c:v>
                </c:pt>
                <c:pt idx="5">
                  <c:v>HPD</c:v>
                </c:pt>
                <c:pt idx="6">
                  <c:v>HPL</c:v>
                </c:pt>
                <c:pt idx="7">
                  <c:v>HPW</c:v>
                </c:pt>
                <c:pt idx="8">
                  <c:v>MOCA</c:v>
                </c:pt>
                <c:pt idx="9">
                  <c:v>MOED</c:v>
                </c:pt>
                <c:pt idx="10">
                  <c:v>OBO</c:v>
                </c:pt>
                <c:pt idx="11">
                  <c:v>PD</c:v>
                </c:pt>
                <c:pt idx="12">
                  <c:v>SWD</c:v>
                </c:pt>
                <c:pt idx="13">
                  <c:v>SWMD</c:v>
                </c:pt>
                <c:pt idx="14">
                  <c:v>HTV</c:v>
                </c:pt>
                <c:pt idx="15">
                  <c:v>MYR</c:v>
                </c:pt>
                <c:pt idx="16">
                  <c:v>GSD</c:v>
                </c:pt>
                <c:pt idx="17">
                  <c:v>HITS</c:v>
                </c:pt>
                <c:pt idx="18">
                  <c:v>OEM</c:v>
                </c:pt>
                <c:pt idx="19">
                  <c:v>TBD</c:v>
                </c:pt>
                <c:pt idx="20">
                  <c:v>HFD </c:v>
                </c:pt>
                <c:pt idx="21">
                  <c:v>HPD </c:v>
                </c:pt>
              </c:strCache>
            </c:strRef>
          </c:cat>
          <c:val>
            <c:numRef>
              <c:f>'Totals by Department'!$B$4:$B$26</c:f>
              <c:numCache>
                <c:formatCode>"$"#,##0_);[Red]\("$"#,##0\)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8000</c:v>
                </c:pt>
                <c:pt idx="4">
                  <c:v>23049.16</c:v>
                </c:pt>
                <c:pt idx="5">
                  <c:v>41742.130000000005</c:v>
                </c:pt>
                <c:pt idx="6">
                  <c:v>8000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74545.189999999988</c:v>
                </c:pt>
                <c:pt idx="13">
                  <c:v>8643.6099999999988</c:v>
                </c:pt>
                <c:pt idx="14">
                  <c:v>0</c:v>
                </c:pt>
                <c:pt idx="15">
                  <c:v>0</c:v>
                </c:pt>
                <c:pt idx="16">
                  <c:v>12499.98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15714.269999999999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5-486C-9454-25CD9BF27A3D}"/>
            </c:ext>
          </c:extLst>
        </c:ser>
        <c:ser>
          <c:idx val="1"/>
          <c:order val="1"/>
          <c:tx>
            <c:strRef>
              <c:f>'Totals by Department'!$C$3</c:f>
              <c:strCache>
                <c:ptCount val="1"/>
                <c:pt idx="0">
                  <c:v>Sum of Max Spend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'Totals by Department'!$A$4:$A$26</c:f>
              <c:strCache>
                <c:ptCount val="22"/>
                <c:pt idx="0">
                  <c:v>ARA</c:v>
                </c:pt>
                <c:pt idx="1">
                  <c:v>CNL</c:v>
                </c:pt>
                <c:pt idx="2">
                  <c:v>DON</c:v>
                </c:pt>
                <c:pt idx="3">
                  <c:v>HHD</c:v>
                </c:pt>
                <c:pt idx="4">
                  <c:v>HPARD</c:v>
                </c:pt>
                <c:pt idx="5">
                  <c:v>HPD</c:v>
                </c:pt>
                <c:pt idx="6">
                  <c:v>HPL</c:v>
                </c:pt>
                <c:pt idx="7">
                  <c:v>HPW</c:v>
                </c:pt>
                <c:pt idx="8">
                  <c:v>MOCA</c:v>
                </c:pt>
                <c:pt idx="9">
                  <c:v>MOED</c:v>
                </c:pt>
                <c:pt idx="10">
                  <c:v>OBO</c:v>
                </c:pt>
                <c:pt idx="11">
                  <c:v>PD</c:v>
                </c:pt>
                <c:pt idx="12">
                  <c:v>SWD</c:v>
                </c:pt>
                <c:pt idx="13">
                  <c:v>SWMD</c:v>
                </c:pt>
                <c:pt idx="14">
                  <c:v>HTV</c:v>
                </c:pt>
                <c:pt idx="15">
                  <c:v>MYR</c:v>
                </c:pt>
                <c:pt idx="16">
                  <c:v>GSD</c:v>
                </c:pt>
                <c:pt idx="17">
                  <c:v>HITS</c:v>
                </c:pt>
                <c:pt idx="18">
                  <c:v>OEM</c:v>
                </c:pt>
                <c:pt idx="19">
                  <c:v>TBD</c:v>
                </c:pt>
                <c:pt idx="20">
                  <c:v>HFD </c:v>
                </c:pt>
                <c:pt idx="21">
                  <c:v>HPD </c:v>
                </c:pt>
              </c:strCache>
            </c:strRef>
          </c:cat>
          <c:val>
            <c:numRef>
              <c:f>'Totals by Department'!$C$4:$C$26</c:f>
              <c:numCache>
                <c:formatCode>"$"#,##0_);[Red]\("$"#,##0\)</c:formatCode>
                <c:ptCount val="22"/>
                <c:pt idx="0">
                  <c:v>35000</c:v>
                </c:pt>
                <c:pt idx="1">
                  <c:v>7500</c:v>
                </c:pt>
                <c:pt idx="2">
                  <c:v>511337.82</c:v>
                </c:pt>
                <c:pt idx="3">
                  <c:v>385481.38</c:v>
                </c:pt>
                <c:pt idx="4">
                  <c:v>459683.75999999995</c:v>
                </c:pt>
                <c:pt idx="5">
                  <c:v>928749.44</c:v>
                </c:pt>
                <c:pt idx="6">
                  <c:v>91500</c:v>
                </c:pt>
                <c:pt idx="7">
                  <c:v>674394.83</c:v>
                </c:pt>
                <c:pt idx="8">
                  <c:v>23600</c:v>
                </c:pt>
                <c:pt idx="9">
                  <c:v>49500</c:v>
                </c:pt>
                <c:pt idx="10">
                  <c:v>20000</c:v>
                </c:pt>
                <c:pt idx="11">
                  <c:v>10000</c:v>
                </c:pt>
                <c:pt idx="12">
                  <c:v>633680.6</c:v>
                </c:pt>
                <c:pt idx="13">
                  <c:v>90551.67</c:v>
                </c:pt>
                <c:pt idx="14">
                  <c:v>156000</c:v>
                </c:pt>
                <c:pt idx="15">
                  <c:v>232175</c:v>
                </c:pt>
                <c:pt idx="16">
                  <c:v>110166.74</c:v>
                </c:pt>
                <c:pt idx="17">
                  <c:v>6000</c:v>
                </c:pt>
                <c:pt idx="18">
                  <c:v>42500</c:v>
                </c:pt>
                <c:pt idx="19">
                  <c:v>15000</c:v>
                </c:pt>
                <c:pt idx="20">
                  <c:v>50000</c:v>
                </c:pt>
                <c:pt idx="21">
                  <c:v>198365.93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5-486C-9454-25CD9BF27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039872"/>
        <c:axId val="169052176"/>
      </c:barChart>
      <c:catAx>
        <c:axId val="3730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52176"/>
        <c:crosses val="autoZero"/>
        <c:auto val="1"/>
        <c:lblAlgn val="ctr"/>
        <c:lblOffset val="100"/>
        <c:noMultiLvlLbl val="0"/>
      </c:catAx>
      <c:valAx>
        <c:axId val="16905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03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3</xdr:row>
      <xdr:rowOff>14287</xdr:rowOff>
    </xdr:from>
    <xdr:to>
      <xdr:col>12</xdr:col>
      <xdr:colOff>19050</xdr:colOff>
      <xdr:row>19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43C481-CF3D-4269-A33D-7342C8CD5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252411</xdr:colOff>
      <xdr:row>3</xdr:row>
      <xdr:rowOff>14286</xdr:rowOff>
    </xdr:from>
    <xdr:to>
      <xdr:col>18</xdr:col>
      <xdr:colOff>352424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6397C9-9E8B-43CE-A393-DFA7D4046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milton, Merrick - FIN" refreshedDate="45945.614521064817" createdVersion="6" refreshedVersion="8" minRefreshableVersion="3" recordCount="219" xr:uid="{0D92F4B5-185A-4746-AFA4-F8A6B0A7E575}">
  <cacheSource type="worksheet">
    <worksheetSource name="Table6"/>
  </cacheSource>
  <cacheFields count="8">
    <cacheField name="Project Name" numFmtId="0">
      <sharedItems/>
    </cacheField>
    <cacheField name="District" numFmtId="0">
      <sharedItems containsBlank="1" count="12">
        <s v="A"/>
        <s v="B"/>
        <s v="C"/>
        <s v="D"/>
        <s v="E"/>
        <s v="F"/>
        <s v="G"/>
        <s v="H"/>
        <s v="I"/>
        <s v="J"/>
        <s v="K"/>
        <m u="1"/>
      </sharedItems>
    </cacheField>
    <cacheField name="Title" numFmtId="0">
      <sharedItems longText="1"/>
    </cacheField>
    <cacheField name="Department" numFmtId="0">
      <sharedItems containsBlank="1" count="43">
        <s v="HPD"/>
        <s v="SWD"/>
        <s v="HPARD"/>
        <s v="HPW"/>
        <s v="DON"/>
        <s v="HHD"/>
        <s v="GSD"/>
        <s v="MYR"/>
        <s v="PD"/>
        <s v="HPL"/>
        <s v="TBD"/>
        <s v="ARA"/>
        <s v="HFD "/>
        <s v="SWMD"/>
        <s v="HTV"/>
        <s v="MOED"/>
        <s v="MOCA"/>
        <s v="HPD "/>
        <s v="OBO"/>
        <s v="HITS"/>
        <s v="OEM"/>
        <s v="CNL"/>
        <s v="HFD" u="1"/>
        <s v="FMD" u="1"/>
        <s v="OL" u="1"/>
        <m u="1"/>
        <s v="MOSE" u="1"/>
        <s v="FHPD" u="1"/>
        <s v="BARC" u="1"/>
        <s v="Planning" u="1"/>
        <s v="PWE" u="1"/>
        <s v="HCD" u="1"/>
        <s v="LGL" u="1"/>
        <s v="BARD" u="1"/>
        <s v="MYR-Education" u="1"/>
        <s v="ARA/BARC" u="1"/>
        <s v="HPW/PD" u="1"/>
        <s v="MYR-Homeland Security" u="1"/>
        <s v="MYR-EconDev" u="1"/>
        <s v="GSD/ARA" u="1"/>
        <s v="Other" u="1"/>
        <s v="HFD/PD" u="1"/>
        <s v="MOEconDev" u="1"/>
      </sharedItems>
    </cacheField>
    <cacheField name="Funds" numFmtId="0">
      <sharedItems/>
    </cacheField>
    <cacheField name="Max Spend" numFmtId="8">
      <sharedItems containsSemiMixedTypes="0" containsString="0" containsNumber="1" minValue="0" maxValue="156867.62"/>
    </cacheField>
    <cacheField name="YTD Expenses" numFmtId="8">
      <sharedItems containsSemiMixedTypes="0" containsString="0" containsNumber="1" minValue="0" maxValue="33860.65"/>
    </cacheField>
    <cacheField name="METR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">
  <r>
    <s v="A-1-26"/>
    <x v="0"/>
    <s v="HPD North Division Overtime (nights and weekends) "/>
    <x v="0"/>
    <s v="Operating"/>
    <n v="40000"/>
    <n v="27984.12"/>
    <s v=" "/>
  </r>
  <r>
    <s v="A-2-26"/>
    <x v="0"/>
    <s v="HPD Northwest Division Overtime (nights and weekends) "/>
    <x v="0"/>
    <s v="Operating"/>
    <n v="40000"/>
    <n v="9.3000000000000007"/>
    <s v=" "/>
  </r>
  <r>
    <s v="A-3-26"/>
    <x v="0"/>
    <s v="HOT Team "/>
    <x v="1"/>
    <s v="Operating"/>
    <n v="150000"/>
    <n v="6154.8"/>
    <m/>
  </r>
  <r>
    <s v="A-4-26"/>
    <x v="0"/>
    <s v="Ovetime - Animal Cruelty Team"/>
    <x v="0"/>
    <s v="Operating"/>
    <n v="20000"/>
    <n v="1484.6"/>
    <m/>
  </r>
  <r>
    <s v="A-5-26"/>
    <x v="0"/>
    <s v="After-hours club task force overtime funding"/>
    <x v="0"/>
    <s v="Operating"/>
    <n v="6250"/>
    <n v="6250"/>
    <m/>
  </r>
  <r>
    <s v="A-6-26"/>
    <x v="0"/>
    <s v="AL2 self-loader unit for Parks to collect tree debris. Partnership with District E, A, D, and H "/>
    <x v="2"/>
    <s v="Operating"/>
    <n v="50000"/>
    <n v="0"/>
    <m/>
  </r>
  <r>
    <s v="A-7-26"/>
    <x v="0"/>
    <s v="By Nob Hill Park, 10300 Timberoak Dr. new sidewalk construction ($116,238.66)"/>
    <x v="3"/>
    <s v="Capital"/>
    <n v="0"/>
    <n v="0"/>
    <m/>
  </r>
  <r>
    <s v="A-8-26"/>
    <x v="0"/>
    <s v="10243 Emnora - abatement"/>
    <x v="3"/>
    <s v="Operating"/>
    <n v="1800"/>
    <n v="0"/>
    <m/>
  </r>
  <r>
    <s v="A-9-26"/>
    <x v="0"/>
    <s v="DRT"/>
    <x v="0"/>
    <s v="Operating"/>
    <n v="40000"/>
    <n v="1610.12"/>
    <m/>
  </r>
  <r>
    <s v="A-10-26"/>
    <x v="0"/>
    <s v="Memorial Assistance Ministries"/>
    <x v="4"/>
    <s v="Operating"/>
    <n v="40000"/>
    <n v="0"/>
    <m/>
  </r>
  <r>
    <s v="A-11-26"/>
    <x v="0"/>
    <s v="9618 Long Branch - panel replacement ($34,795.61)"/>
    <x v="3"/>
    <s v="Capital"/>
    <n v="0"/>
    <n v="0"/>
    <m/>
  </r>
  <r>
    <s v="A-12-26"/>
    <x v="0"/>
    <s v="Midwest Division - Overtime funding for nights and weekends"/>
    <x v="0"/>
    <s v="Capital"/>
    <n v="10000"/>
    <n v="0"/>
    <m/>
  </r>
  <r>
    <s v="B-1-26"/>
    <x v="1"/>
    <s v="The Health Department will use the funds to partner with organizations in District B to promote various health initiatives (B-1-25)"/>
    <x v="5"/>
    <s v="Operating"/>
    <n v="5000"/>
    <n v="2000"/>
    <m/>
  </r>
  <r>
    <s v="B-2-26"/>
    <x v="1"/>
    <s v="To fund minor home repairs throughout the district for senior citizens (B-4-25)"/>
    <x v="5"/>
    <s v="Operating"/>
    <n v="6910.95"/>
    <n v="0"/>
    <m/>
  </r>
  <r>
    <s v="B-3-26"/>
    <x v="1"/>
    <s v="Small repairs ($5,000 or less) of homes of seniors and disabled constituents (B-6-25)"/>
    <x v="5"/>
    <s v="Operating"/>
    <n v="70902.81"/>
    <n v="0"/>
    <m/>
  </r>
  <r>
    <s v="B-4-26"/>
    <x v="1"/>
    <s v="Pay for inspector(s) to spend more time in District B (B-8-25)"/>
    <x v="3"/>
    <s v="Operating"/>
    <n v="44054.8"/>
    <n v="0"/>
    <m/>
  </r>
  <r>
    <s v="B-5-26"/>
    <x v="1"/>
    <s v="Develop a master plan for District B (B-10-25)"/>
    <x v="6"/>
    <s v="Operating"/>
    <n v="4166.74"/>
    <n v="12499.98"/>
    <m/>
  </r>
  <r>
    <s v="B-6-26"/>
    <x v="1"/>
    <s v="LPR/Flock cameras (B-13-25)"/>
    <x v="0"/>
    <s v="Operating"/>
    <n v="50000"/>
    <n v="0"/>
    <m/>
  </r>
  <r>
    <s v="B-7-26"/>
    <x v="1"/>
    <s v="Training for Credible Messenger Program (B-14-25)"/>
    <x v="5"/>
    <s v="Operating"/>
    <n v="15000"/>
    <n v="6000"/>
    <m/>
  </r>
  <r>
    <s v="B-8-26"/>
    <x v="1"/>
    <s v="West Street Recovery (B-15-25)"/>
    <x v="1"/>
    <s v="Operating"/>
    <n v="50000"/>
    <n v="0"/>
    <m/>
  </r>
  <r>
    <s v="B-9-26"/>
    <x v="1"/>
    <s v="Quiet Zone - Little York and Wayside (B-24-25)"/>
    <x v="3"/>
    <s v="Operating"/>
    <n v="5000"/>
    <n v="0"/>
    <m/>
  </r>
  <r>
    <s v="B-10-26"/>
    <x v="1"/>
    <s v="Houston ToolBank"/>
    <x v="7"/>
    <s v="Operating"/>
    <n v="49675"/>
    <n v="0"/>
    <m/>
  </r>
  <r>
    <s v="B-11-26"/>
    <x v="1"/>
    <s v="Super Neighborhood Donation (B-28-25)"/>
    <x v="5"/>
    <s v="Operating"/>
    <n v="90000"/>
    <n v="0"/>
    <m/>
  </r>
  <r>
    <s v="B-12-26"/>
    <x v="1"/>
    <s v="Bordersville Park - Replacement of shade net and installation (B-29-25)"/>
    <x v="2"/>
    <s v="Operating"/>
    <n v="2155"/>
    <n v="0"/>
    <m/>
  </r>
  <r>
    <s v="B-13-26"/>
    <x v="1"/>
    <s v="CASE for Kids(B-32-25)"/>
    <x v="2"/>
    <s v="Operating"/>
    <n v="17000"/>
    <n v="0"/>
    <m/>
  </r>
  <r>
    <s v="B-14-26"/>
    <x v="1"/>
    <s v="Portable restrooms - Rosewood and Lakewood Parks"/>
    <x v="2"/>
    <s v="Operating"/>
    <n v="3840"/>
    <n v="0"/>
    <m/>
  </r>
  <r>
    <s v="B-15-26"/>
    <x v="1"/>
    <s v="Collective Action for Youth (B-38-25)"/>
    <x v="5"/>
    <s v="Operating"/>
    <n v="156867.62"/>
    <n v="0"/>
    <m/>
  </r>
  <r>
    <s v="B-16-26"/>
    <x v="1"/>
    <s v="HOT Team (B-2-25)"/>
    <x v="1"/>
    <s v="Operating"/>
    <n v="100000"/>
    <n v="33860.65"/>
    <m/>
  </r>
  <r>
    <s v="C-1-25"/>
    <x v="2"/>
    <s v="Urban Harvest and public community garden at HISD's Gregory Lincoln Education Center (C-12-25)"/>
    <x v="4"/>
    <s v="Operating"/>
    <n v="10000"/>
    <n v="0"/>
    <m/>
  </r>
  <r>
    <s v="C-2-25"/>
    <x v="2"/>
    <s v="Public Charging in District C in partnership with the Downtown District (C-2-25)"/>
    <x v="7"/>
    <s v="Capital"/>
    <n v="100000"/>
    <n v="0"/>
    <m/>
  </r>
  <r>
    <s v="C-3-25"/>
    <x v="2"/>
    <s v="Mini-murals in District C neighborhoods "/>
    <x v="7"/>
    <s v="Operating"/>
    <n v="20000"/>
    <n v="0"/>
    <m/>
  </r>
  <r>
    <s v="C-4-25"/>
    <x v="2"/>
    <s v="Ditch maintenance/regrading projects in locations in District C (C-15-25)"/>
    <x v="3"/>
    <s v="Operating"/>
    <n v="125000"/>
    <n v="0"/>
    <m/>
  </r>
  <r>
    <s v="C-5-25"/>
    <x v="2"/>
    <s v="Graham Park Pickleball Court Resurfacing (C-16-25)"/>
    <x v="2"/>
    <s v="Operating"/>
    <n v="0"/>
    <n v="0"/>
    <m/>
  </r>
  <r>
    <s v="C-6-25"/>
    <x v="2"/>
    <s v="Cherryhurst Park (C-26-25)"/>
    <x v="2"/>
    <s v="Operating"/>
    <n v="0"/>
    <n v="0"/>
    <m/>
  </r>
  <r>
    <s v="C-7-25"/>
    <x v="2"/>
    <s v="Jaycee Park (C-26-25)"/>
    <x v="2"/>
    <s v="Operating"/>
    <n v="0"/>
    <n v="0"/>
    <m/>
  </r>
  <r>
    <s v="C-8-25"/>
    <x v="2"/>
    <s v="2025 Families with Pride Festival (C-29-25)"/>
    <x v="7"/>
    <s v="Operating"/>
    <n v="30000"/>
    <n v="0"/>
    <m/>
  </r>
  <r>
    <s v="C-9-25"/>
    <x v="2"/>
    <s v="LULAC Council 60 Clubhouse (C-33-25)"/>
    <x v="8"/>
    <s v="Operating"/>
    <n v="10000"/>
    <n v="0"/>
    <m/>
  </r>
  <r>
    <s v="C-10-25"/>
    <x v="2"/>
    <s v="African American History Research Center at Gregory School (C-34-25)"/>
    <x v="6"/>
    <s v="Operating"/>
    <n v="6000"/>
    <n v="0"/>
    <m/>
  </r>
  <r>
    <s v="C-11-25"/>
    <x v="2"/>
    <s v="Love Park Summer Enrichment Program"/>
    <x v="9"/>
    <s v="Operating"/>
    <n v="2000"/>
    <n v="2000"/>
    <m/>
  </r>
  <r>
    <s v="C-12-25"/>
    <x v="2"/>
    <s v="Memorial Park Conservancy - partnership for a permanent marker in honor of the Camp Logan 24th Infantry (C-6-25)"/>
    <x v="7"/>
    <s v="Operating"/>
    <n v="10000"/>
    <n v="0"/>
    <m/>
  </r>
  <r>
    <s v="C-13-25"/>
    <x v="2"/>
    <s v="Installation of bike racks (rollover C-37-25)"/>
    <x v="2"/>
    <s v="Operating"/>
    <n v="25000"/>
    <n v="0"/>
    <m/>
  </r>
  <r>
    <s v="C-14-25"/>
    <x v="2"/>
    <s v="Houston Area Women Center (C-38-25)"/>
    <x v="10"/>
    <s v="Operating"/>
    <n v="15000"/>
    <n v="0"/>
    <m/>
  </r>
  <r>
    <s v="C-15-25"/>
    <x v="2"/>
    <s v="Annual District C Rain Barrel Sale in partnership with District C (C-11-25)"/>
    <x v="3"/>
    <s v="Operating"/>
    <n v="10000"/>
    <n v="0"/>
    <m/>
  </r>
  <r>
    <s v="C-16-25"/>
    <x v="2"/>
    <s v="Houston Tool Bank Program"/>
    <x v="7"/>
    <s v="Operating"/>
    <n v="7500"/>
    <n v="0"/>
    <m/>
  </r>
  <r>
    <s v="C-17-25"/>
    <x v="2"/>
    <s v="Spark Parks - Stevens Elementary"/>
    <x v="2"/>
    <s v="Operating"/>
    <n v="0"/>
    <n v="0"/>
    <m/>
  </r>
  <r>
    <s v="C-18-25"/>
    <x v="2"/>
    <s v="Garden Oaks Civic Club Matching Grant"/>
    <x v="4"/>
    <s v="Operating"/>
    <n v="5000"/>
    <n v="0"/>
    <m/>
  </r>
  <r>
    <s v="C-19-25"/>
    <x v="2"/>
    <s v="SPARK Parks - Sinclair Elementary"/>
    <x v="2"/>
    <s v="Operating"/>
    <n v="10000"/>
    <n v="0"/>
    <m/>
  </r>
  <r>
    <s v="C-20-25"/>
    <x v="2"/>
    <s v="Metropolitan (West Gray) Multi-Service Center"/>
    <x v="6"/>
    <s v="Operating"/>
    <n v="100000"/>
    <n v="0"/>
    <m/>
  </r>
  <r>
    <s v="C-21-25"/>
    <x v="2"/>
    <s v="Air monitor subscription for sites in District C"/>
    <x v="3"/>
    <s v="Operating"/>
    <n v="90000"/>
    <n v="0"/>
    <m/>
  </r>
  <r>
    <s v="C-22-25"/>
    <x v="2"/>
    <s v="Renwick Trail Precinct 4 Partnership CM Kamin with input from HPW submitted an application for Harris County Precinct 4's Call for Partnership Projects. The application proposed a feasibility study for mobility improvements and other measures for a Renwick Trail. Precinct 4 will match the remaining costs. Rollover from C-28-25"/>
    <x v="3"/>
    <s v="Operating"/>
    <n v="10000"/>
    <n v="0"/>
    <m/>
  </r>
  <r>
    <s v="C-23-25"/>
    <x v="2"/>
    <s v="Lawrence Park - Let's Play Houston"/>
    <x v="2"/>
    <s v="Operating"/>
    <n v="10000"/>
    <n v="0"/>
    <m/>
  </r>
  <r>
    <s v="C-24-25"/>
    <x v="2"/>
    <s v="American Legion Park - Let's Play Houston"/>
    <x v="2"/>
    <s v="Operating"/>
    <n v="10000"/>
    <n v="0"/>
    <m/>
  </r>
  <r>
    <s v="C-25-25"/>
    <x v="2"/>
    <s v="Central Division Overtime"/>
    <x v="0"/>
    <s v="Capital"/>
    <n v="50000"/>
    <n v="0"/>
    <m/>
  </r>
  <r>
    <s v="C-26-25"/>
    <x v="2"/>
    <s v="Southwest Division Overtime"/>
    <x v="0"/>
    <s v="Operating"/>
    <n v="25000"/>
    <n v="0"/>
    <m/>
  </r>
  <r>
    <s v="C-27-25"/>
    <x v="2"/>
    <s v="Interfaith Ministries Animeals program"/>
    <x v="11"/>
    <s v="Operating"/>
    <n v="5000"/>
    <n v="0"/>
    <m/>
  </r>
  <r>
    <s v="C-28-25"/>
    <x v="2"/>
    <s v="BARC Rescue Rally"/>
    <x v="11"/>
    <s v="Operating"/>
    <n v="5000"/>
    <n v="0"/>
    <m/>
  </r>
  <r>
    <s v="C-29-25"/>
    <x v="2"/>
    <s v="Interfaith Ministries' Meals on Wheels"/>
    <x v="5"/>
    <s v="Operating"/>
    <n v="10000"/>
    <n v="0"/>
    <m/>
  </r>
  <r>
    <s v="C-30-25"/>
    <x v="2"/>
    <s v="Purchase of public safety drones "/>
    <x v="12"/>
    <s v="Operating"/>
    <n v="50000"/>
    <n v="0"/>
    <m/>
  </r>
  <r>
    <s v="D-1-26"/>
    <x v="3"/>
    <s v="(D-47-24) Frazier Elementary SPARK Park "/>
    <x v="2"/>
    <s v="Operating"/>
    <n v="25000"/>
    <n v="0"/>
    <m/>
  </r>
  <r>
    <s v="D-2-26"/>
    <x v="3"/>
    <s v="Various initiatives under DON"/>
    <x v="4"/>
    <s v="Operating"/>
    <n v="75000"/>
    <n v="0"/>
    <m/>
  </r>
  <r>
    <s v="D-3-26"/>
    <x v="3"/>
    <s v="Anti-Gang initiative"/>
    <x v="4"/>
    <s v="Operating"/>
    <n v="145337.82"/>
    <n v="0"/>
    <m/>
  </r>
  <r>
    <s v="D-4-26"/>
    <x v="3"/>
    <s v="HPL Enhancement"/>
    <x v="9"/>
    <s v="Operating"/>
    <n v="60000"/>
    <n v="1500"/>
    <m/>
  </r>
  <r>
    <s v="D-5-26"/>
    <x v="3"/>
    <s v="HOT Team (D-5-25)"/>
    <x v="1"/>
    <s v="Operating"/>
    <n v="60000"/>
    <n v="17888.169999999998"/>
    <m/>
  </r>
  <r>
    <s v="D-6-26"/>
    <x v="3"/>
    <s v="10 anti-litter signs"/>
    <x v="3"/>
    <s v="Operating"/>
    <n v="2000"/>
    <n v="0"/>
    <m/>
  </r>
  <r>
    <s v="E-1-26"/>
    <x v="4"/>
    <s v="Security for Monthly Electronic Recycling at Ellington Recycling Center - HPD Clear Lake"/>
    <x v="0"/>
    <s v="Operating"/>
    <n v="8000"/>
    <n v="402.56"/>
    <m/>
  </r>
  <r>
    <s v="E-2-26"/>
    <x v="4"/>
    <s v="Provide security for the monthly electronic recycling event at Kingwood Metro Park and Ride - HPD Kingwood"/>
    <x v="0"/>
    <s v="Operating"/>
    <n v="8000"/>
    <n v="984.6"/>
    <m/>
  </r>
  <r>
    <s v="E-3-26"/>
    <x v="4"/>
    <s v="Right of Way Mowing in District E"/>
    <x v="3"/>
    <s v="Operating"/>
    <n v="50000"/>
    <n v="0"/>
    <m/>
  </r>
  <r>
    <s v="E-4-26"/>
    <x v="4"/>
    <s v="HPD-Lake Patrol OT"/>
    <x v="0"/>
    <s v="Operating"/>
    <n v="15000"/>
    <n v="0"/>
    <m/>
  </r>
  <r>
    <s v="E-5-26"/>
    <x v="4"/>
    <s v="Kingwood METRO Park &amp; Ride - monthly electronic recycling events "/>
    <x v="13"/>
    <s v="Operating"/>
    <n v="37500"/>
    <n v="3940.35"/>
    <m/>
  </r>
  <r>
    <s v="E-6-26"/>
    <x v="4"/>
    <s v="Ellington Recycling Center - Clear Lake monthly electronic recycling event"/>
    <x v="13"/>
    <s v="Operating"/>
    <n v="37500"/>
    <n v="3325.96"/>
    <m/>
  </r>
  <r>
    <s v="E-7-26"/>
    <x v="4"/>
    <s v="HTV Services for Town Hall - Kingwood, community center"/>
    <x v="14"/>
    <s v="Operating"/>
    <n v="2000"/>
    <n v="0"/>
    <m/>
  </r>
  <r>
    <s v="E-8-26"/>
    <x v="4"/>
    <s v="HTV Services for Town Hall - One Movement Bible Church"/>
    <x v="14"/>
    <s v="Operating"/>
    <n v="2000"/>
    <n v="0"/>
    <m/>
  </r>
  <r>
    <s v="E-9-26"/>
    <x v="4"/>
    <s v="HTV Services for Town Hall - Bay Area Houston Economic Partnership. 1150 Gemini St, Houston, TX 77058"/>
    <x v="14"/>
    <s v="Operating"/>
    <n v="2000"/>
    <n v="0"/>
    <m/>
  </r>
  <r>
    <s v="E-10-26"/>
    <x v="4"/>
    <s v="DON Neighborhood Grant Matching Program"/>
    <x v="4"/>
    <s v="Operating"/>
    <n v="40000"/>
    <n v="0"/>
    <m/>
  </r>
  <r>
    <s v="E-11-26"/>
    <x v="4"/>
    <s v="Overtime for Kingwood Esplanades Cleanup"/>
    <x v="2"/>
    <s v="Operating"/>
    <n v="10000"/>
    <n v="0"/>
    <m/>
  </r>
  <r>
    <s v="E-12-26"/>
    <x v="4"/>
    <s v="Annual costs associated with the placement of FLOCK Safety Cameras"/>
    <x v="0"/>
    <s v="Operating"/>
    <n v="15000"/>
    <n v="0"/>
    <m/>
  </r>
  <r>
    <s v="E-13-26"/>
    <x v="4"/>
    <s v="East and westbound lanes of Kingwood Drive from Willow Terrace to Timbershade - panel replacement and curb repair ($139,435)"/>
    <x v="3"/>
    <s v="Capital"/>
    <n v="0"/>
    <n v="0"/>
    <m/>
  </r>
  <r>
    <s v="E-14-26"/>
    <x v="4"/>
    <s v="Kingwood Community Center - Audio Visual Equipment Upgrades"/>
    <x v="2"/>
    <s v="Operating"/>
    <n v="10000"/>
    <n v="0"/>
    <m/>
  </r>
  <r>
    <s v="E-15-26"/>
    <x v="4"/>
    <s v="HPD Lake Patrol - rope equipment"/>
    <x v="0"/>
    <s v="Operating"/>
    <n v="5343"/>
    <n v="0"/>
    <m/>
  </r>
  <r>
    <s v="E-16-26"/>
    <x v="4"/>
    <s v="Plum Valley Drive - Creating a crosswalk across Plum Valley Drive ($10,000)"/>
    <x v="3"/>
    <s v="Capital"/>
    <n v="0"/>
    <n v="0"/>
    <m/>
  </r>
  <r>
    <s v="E-17-26"/>
    <x v="4"/>
    <s v="Magnolia Point Drive - NTMP ($55,620)"/>
    <x v="3"/>
    <s v="Capital"/>
    <n v="0"/>
    <n v="0"/>
    <s v="METRO"/>
  </r>
  <r>
    <s v="E-18-26"/>
    <x v="4"/>
    <s v="W Lake Houston Loop from Lake Arlington Rd to Edge Lake Blvd - sidewalk installation ($38,049)"/>
    <x v="3"/>
    <s v="Capital"/>
    <n v="0"/>
    <n v="0"/>
    <m/>
  </r>
  <r>
    <s v="E-19-26"/>
    <x v="4"/>
    <s v="Oak Meadows, Meadowcreek, Winkler Drive area in District E - HPD Eastside"/>
    <x v="0"/>
    <s v="Operating"/>
    <n v="15000"/>
    <n v="0"/>
    <m/>
  </r>
  <r>
    <s v="E-20-26"/>
    <x v="4"/>
    <s v="Funding overtime initiatives; apartments and businesses Patrol/DRT/Community Events/Priority Investigative Units"/>
    <x v="0"/>
    <s v="Operating"/>
    <n v="15000"/>
    <n v="0"/>
    <m/>
  </r>
  <r>
    <s v="E-21-26"/>
    <x v="4"/>
    <s v="Bay Area Houston Economic Partnership"/>
    <x v="15"/>
    <s v="Operating"/>
    <n v="49500"/>
    <n v="0"/>
    <m/>
  </r>
  <r>
    <s v="E-22-26"/>
    <x v="4"/>
    <s v="HPD Kingwood - purchase of three (3) ProLaser 4 bundles"/>
    <x v="0"/>
    <s v="Operating"/>
    <n v="8000"/>
    <n v="0"/>
    <m/>
  </r>
  <r>
    <s v="E-23-26"/>
    <x v="4"/>
    <s v="HPD Clear Lake - purchase of three (3) ProLaser 4 bundles"/>
    <x v="0"/>
    <s v="Operating"/>
    <n v="8000"/>
    <n v="0"/>
    <m/>
  </r>
  <r>
    <s v="E-24-26"/>
    <x v="4"/>
    <s v="HPD-Kingwood - Funding for overtime initiatives; apartments and businesses Patrol/DRT/Community Events/Priority Investigative Units"/>
    <x v="0"/>
    <s v="Operating"/>
    <n v="35000"/>
    <n v="0"/>
    <s v="METRO"/>
  </r>
  <r>
    <s v="E-25-26"/>
    <x v="4"/>
    <s v="HPD-Clear Lake - Funding for overtime initiatives; apartments and businesses Patrol/DRT/Community Events/Priority Investigative Units"/>
    <x v="0"/>
    <s v="Operating"/>
    <n v="35000"/>
    <n v="0"/>
    <s v="METRO"/>
  </r>
  <r>
    <s v="E-26-26"/>
    <x v="4"/>
    <s v="Overtime for Kingwood Esplanades Cleanup"/>
    <x v="2"/>
    <s v="Operating"/>
    <n v="7500"/>
    <n v="0"/>
    <s v="METRO"/>
  </r>
  <r>
    <s v="E-27-26"/>
    <x v="4"/>
    <s v="Bay Area Drive from Brook Forest to Krueger Way - panel replacements, curb repairs, and restriping ($94,100)"/>
    <x v="3"/>
    <s v="Capital"/>
    <n v="0"/>
    <n v="0"/>
    <m/>
  </r>
  <r>
    <s v="F-1-26"/>
    <x v="5"/>
    <s v="13350 Ashford Point-4025 Eldridge - New Sidewalk ($145,000)"/>
    <x v="3"/>
    <s v="Capital"/>
    <n v="0"/>
    <n v="0"/>
    <m/>
  </r>
  <r>
    <s v="F-2-26"/>
    <x v="5"/>
    <s v="Braewood Estates - 7416-24 NTMP ($34,860)"/>
    <x v="3"/>
    <s v="Capital"/>
    <n v="0"/>
    <n v="0"/>
    <m/>
  </r>
  <r>
    <s v="F-3-26"/>
    <x v="5"/>
    <s v="7919 Westhimer Rd between Hullsmith Dr - HPW issue ID 01281F ($35,383.10)"/>
    <x v="3"/>
    <s v="Capital"/>
    <n v="0"/>
    <n v="0"/>
    <m/>
  </r>
  <r>
    <s v="F-4-26"/>
    <x v="5"/>
    <s v="Houston Tool Bank "/>
    <x v="7"/>
    <s v="Operating"/>
    <n v="7500"/>
    <n v="0"/>
    <m/>
  </r>
  <r>
    <s v="F-5-26"/>
    <x v="5"/>
    <s v="Trompilla Ln to Milfoil Ln - Braewood Estates Sidewalks ($43,875)"/>
    <x v="3"/>
    <s v="Capital"/>
    <n v="0"/>
    <n v="0"/>
    <m/>
  </r>
  <r>
    <s v="F-6-26"/>
    <x v="5"/>
    <s v="District F HOT Team"/>
    <x v="1"/>
    <s v="Operating"/>
    <n v="55000"/>
    <n v="10729"/>
    <m/>
  </r>
  <r>
    <s v="F-7-26"/>
    <x v="5"/>
    <s v="Annual cost of 55 LPRs "/>
    <x v="0"/>
    <s v="Operating"/>
    <n v="0"/>
    <n v="0"/>
    <m/>
  </r>
  <r>
    <s v="F-8-26"/>
    <x v="5"/>
    <s v="Annual cost of 55 LPRs "/>
    <x v="0"/>
    <s v="Operating"/>
    <n v="138750"/>
    <n v="0"/>
    <m/>
  </r>
  <r>
    <s v="F-9-26"/>
    <x v="5"/>
    <s v="Braewood Glen Sidewalk removal/replacement ($90,000)"/>
    <x v="3"/>
    <s v="Capital"/>
    <n v="0"/>
    <n v="0"/>
    <m/>
  </r>
  <r>
    <s v="F-10-26"/>
    <x v="5"/>
    <s v="Ashton Park Drive Panel Replacement ($110,000)"/>
    <x v="3"/>
    <s v="Capital"/>
    <n v="0"/>
    <n v="0"/>
    <m/>
  </r>
  <r>
    <s v="F-11-26"/>
    <x v="5"/>
    <s v="Ashford Knoll Drive Panel Replacement ($40,000)"/>
    <x v="3"/>
    <s v="Capital"/>
    <n v="0"/>
    <n v="0"/>
    <m/>
  </r>
  <r>
    <s v="F-12-26"/>
    <x v="5"/>
    <s v="Brays Village East sidewalk removal/replacement ($881.90)"/>
    <x v="3"/>
    <s v="Capital"/>
    <n v="149118.1"/>
    <n v="0"/>
    <m/>
  </r>
  <r>
    <s v="F-13-26"/>
    <x v="5"/>
    <s v="Backpacks + supplies giveaway"/>
    <x v="9"/>
    <s v="Operating"/>
    <n v="0"/>
    <n v="0"/>
    <m/>
  </r>
  <r>
    <s v="F-14-26"/>
    <x v="5"/>
    <s v="Utility/Electrical Box Mini Mural project with 2 locations in District F "/>
    <x v="16"/>
    <s v="Operating"/>
    <n v="8600"/>
    <n v="0"/>
    <m/>
  </r>
  <r>
    <s v="F-15-26"/>
    <x v="5"/>
    <s v="Good Neighbor Program - Career &amp; Recovery Resources"/>
    <x v="4"/>
    <s v="Operating"/>
    <n v="6000"/>
    <n v="0"/>
    <m/>
  </r>
  <r>
    <s v="F-16-26"/>
    <x v="5"/>
    <s v="District F Air Quality Monitoring Initiative "/>
    <x v="5"/>
    <s v="Operating"/>
    <n v="4200"/>
    <n v="0"/>
    <m/>
  </r>
  <r>
    <s v="F-17-26"/>
    <x v="5"/>
    <s v="CASE for Kids"/>
    <x v="2"/>
    <s v="Operating"/>
    <n v="30000"/>
    <n v="0"/>
    <m/>
  </r>
  <r>
    <s v="F-18-26"/>
    <x v="5"/>
    <s v="Remove/Replace Sidewalk: North sidewalk of Pagewood Lane between Gessner and Woodchase, from 9800 to 9850"/>
    <x v="3"/>
    <s v="Capital"/>
    <n v="64220.97"/>
    <n v="0"/>
    <m/>
  </r>
  <r>
    <s v="F-19-26"/>
    <x v="5"/>
    <s v="Panel Replacement: Bandlon (Briar Terrace-Grandvale) and Briar Glade (Wilcrest-Briar Glade Curve)"/>
    <x v="3"/>
    <s v="Capital"/>
    <n v="78200.960000000006"/>
    <n v="0"/>
    <m/>
  </r>
  <r>
    <s v="G-1-26"/>
    <x v="6"/>
    <s v="Houston Community Toolbank District G Emergency Supply Coordination Fee "/>
    <x v="7"/>
    <s v="Operating"/>
    <n v="7500"/>
    <n v="0"/>
    <m/>
  </r>
  <r>
    <s v="G-2-26"/>
    <x v="6"/>
    <s v="Electronic Recycling event in coordination with the Energy Corridor and the Houston Clean City Commission - Terry Hershey Park parking lot"/>
    <x v="13"/>
    <s v="Operating"/>
    <n v="2052.5500000000002"/>
    <n v="0"/>
    <m/>
  </r>
  <r>
    <s v="G-3-26"/>
    <x v="6"/>
    <s v="12344 Briar Forest - Crosswalk Safety Improvements "/>
    <x v="3"/>
    <s v="Capital"/>
    <n v="0"/>
    <n v="0"/>
    <m/>
  </r>
  <r>
    <s v="G-4-26"/>
    <x v="6"/>
    <s v="Midwest Patrol - Purchase of two battery-powered radar signs for use within District G"/>
    <x v="17"/>
    <s v="Operating"/>
    <n v="7810"/>
    <n v="0"/>
    <m/>
  </r>
  <r>
    <s v="G-5-26"/>
    <x v="6"/>
    <s v="Along the south side of Memorial Drive (from Wycliffe to Wilchester) - New Sidewalk Installation ($90,000)"/>
    <x v="3"/>
    <s v="Capital"/>
    <n v="0"/>
    <n v="0"/>
    <m/>
  </r>
  <r>
    <s v="G-6-26"/>
    <x v="6"/>
    <s v="HPD Central Patrol - West Loop Safety Initiative"/>
    <x v="17"/>
    <s v="Operating"/>
    <n v="25000"/>
    <n v="13388.38"/>
    <m/>
  </r>
  <r>
    <s v="G-7-26"/>
    <x v="6"/>
    <s v="FY 2026 allocation for Flock ALPR cameras within the boundaries of District G"/>
    <x v="17"/>
    <s v="Operating"/>
    <n v="125000"/>
    <n v="0"/>
    <m/>
  </r>
  <r>
    <s v="G-8-26"/>
    <x v="6"/>
    <s v="West Bough Lane (from Memorial to about 671 W. Bough) - New Sidewalk ($55,000)"/>
    <x v="3"/>
    <s v="Capital"/>
    <n v="0"/>
    <n v="0"/>
    <m/>
  </r>
  <r>
    <s v="G-9-26"/>
    <x v="6"/>
    <s v="HPD After-Hours Clubs Task Force - within District G"/>
    <x v="17"/>
    <s v="Operating"/>
    <n v="6250"/>
    <n v="2325.89"/>
    <m/>
  </r>
  <r>
    <s v="G-10-26"/>
    <x v="6"/>
    <s v="HPD Central Patrol - Seven Patrol Bikes and Accessories"/>
    <x v="0"/>
    <s v="Operating"/>
    <n v="3631.69"/>
    <n v="0"/>
    <m/>
  </r>
  <r>
    <s v="G-11-26"/>
    <x v="6"/>
    <s v="HPD Central and Midwest Patrols - West Loop Safety Initiative "/>
    <x v="0"/>
    <s v="Operating"/>
    <n v="7711.82"/>
    <n v="0"/>
    <m/>
  </r>
  <r>
    <s v="G-12-26"/>
    <x v="6"/>
    <s v="HPD Midwest Patrol - Supplies for HPD Midwest Explorers Program (G-6-25)"/>
    <x v="0"/>
    <s v="Operating"/>
    <n v="971.54"/>
    <n v="0"/>
    <m/>
  </r>
  <r>
    <s v="G-13-26"/>
    <x v="6"/>
    <s v="Taylorcrest and Brittmoore Intersection - Safety improvements near school ($800)"/>
    <x v="3"/>
    <s v="Capital"/>
    <n v="0"/>
    <n v="0"/>
    <m/>
  </r>
  <r>
    <s v="G-14-26"/>
    <x v="6"/>
    <s v="SPARK Park - Wilchester Elementary (13618 St. Mary's Lane)"/>
    <x v="2"/>
    <s v="Operating"/>
    <n v="10000"/>
    <n v="0"/>
    <m/>
  </r>
  <r>
    <s v="G-15-26"/>
    <x v="6"/>
    <s v="HPD Westside Patrol - DRT (pens and refrigerator magnets to distribute at community events)"/>
    <x v="17"/>
    <s v="Operating"/>
    <n v="2360"/>
    <n v="0"/>
    <m/>
  </r>
  <r>
    <s v="G-16-26"/>
    <x v="6"/>
    <s v="Memorial and Dairy Ashford - IssueID02431G: Install rip-rap on Memorial medians ($12,000)"/>
    <x v="3"/>
    <s v="Capital"/>
    <n v="0"/>
    <n v="0"/>
    <m/>
  </r>
  <r>
    <s v="G-17-26"/>
    <x v="6"/>
    <s v="Memorial Drive and Dairy Ashford - IssueID02431G: Install rip-rap on Memorial medians ($3,000)"/>
    <x v="3"/>
    <s v="Capital"/>
    <n v="0"/>
    <n v="0"/>
    <m/>
  </r>
  <r>
    <s v="G-18-26"/>
    <x v="6"/>
    <s v="Overtime funding for patrol, traffic enforcement, crime suppression team (CST), and differential response team (DRT) - Midwest Division"/>
    <x v="0"/>
    <s v="Operating"/>
    <n v="4066.62"/>
    <n v="0"/>
    <m/>
  </r>
  <r>
    <s v="G-19-26"/>
    <x v="6"/>
    <s v="HPD Central Patrol - 2 LIDAR units"/>
    <x v="0"/>
    <s v="Operating"/>
    <n v="0"/>
    <n v="0"/>
    <m/>
  </r>
  <r>
    <s v="G-20-26"/>
    <x v="6"/>
    <s v="HOT Team G-31-25"/>
    <x v="13"/>
    <s v="Operating"/>
    <n v="9499.1200000000008"/>
    <n v="1377.3"/>
    <m/>
  </r>
  <r>
    <s v="G-21-26"/>
    <x v="6"/>
    <s v="HPD Westside - Purchase of 6 AFIS Units"/>
    <x v="0"/>
    <s v="Operating"/>
    <n v="15800"/>
    <n v="0"/>
    <m/>
  </r>
  <r>
    <s v="G-22-26"/>
    <x v="6"/>
    <s v="Intersection of E Broad Oaks and Briar drive - replace sidewalk ($2,000)"/>
    <x v="3"/>
    <s v="Capital"/>
    <n v="0"/>
    <n v="0"/>
    <m/>
  </r>
  <r>
    <s v="G-23-26"/>
    <x v="6"/>
    <s v="HPD Westside Division - Safe Exchange signage for HPD Westside Division"/>
    <x v="17"/>
    <s v="Operating"/>
    <n v="445.93"/>
    <n v="0"/>
    <m/>
  </r>
  <r>
    <s v="G-24-26"/>
    <x v="6"/>
    <s v="Mounted Patrol - patrols around busy shopping centers during the holiday season"/>
    <x v="17"/>
    <s v="Operating"/>
    <n v="31500"/>
    <n v="0"/>
    <m/>
  </r>
  <r>
    <s v="G-25-26"/>
    <x v="6"/>
    <s v="Near 12127 Cedar Pass - sidewalk replace, curb replace, and ramp installation ($21,865.65)"/>
    <x v="3"/>
    <s v="Capital"/>
    <n v="0"/>
    <n v="0"/>
    <m/>
  </r>
  <r>
    <s v="G-26-26"/>
    <x v="6"/>
    <s v="4401 San Felipe - Panel Replacement ($19,606.87)"/>
    <x v="3"/>
    <s v="Capital"/>
    <n v="0"/>
    <n v="0"/>
    <m/>
  </r>
  <r>
    <s v="G-27-26"/>
    <x v="6"/>
    <s v="The Westside District G Crime Initiative will reduce Part I Crime in the Westside area of City Council District G through a collaborative effort between our Crime Suppression Teams (CSTs), Criminal Investigative Unit (CIU), Differential Response Team (DRT), Patrol, and Crime Analysis"/>
    <x v="0"/>
    <s v="Operating"/>
    <n v="49200"/>
    <n v="0"/>
    <m/>
  </r>
  <r>
    <s v="G-28-26"/>
    <x v="6"/>
    <s v="HPD Central Patrol - Overtime for Traffic Enforcement"/>
    <x v="0"/>
    <s v="Operating"/>
    <n v="17632"/>
    <n v="0"/>
    <m/>
  </r>
  <r>
    <s v="G-29-26"/>
    <x v="6"/>
    <s v="HPD Midwest Patrol - Purchase 5 AFIS units for HPD Midwest Patrol"/>
    <x v="0"/>
    <s v="Operating"/>
    <n v="11500"/>
    <n v="0"/>
    <m/>
  </r>
  <r>
    <s v="G-30-26"/>
    <x v="6"/>
    <s v="HPD Midwest Division - Overtime funding for patrol, traffic enforcement, crime suppression team (CST), and differential response team (DRT) usage by Midwest Division within the boundaries of District G"/>
    <x v="0"/>
    <s v="Operating"/>
    <n v="47010.42"/>
    <n v="0"/>
    <m/>
  </r>
  <r>
    <s v="G-31-26"/>
    <x v="6"/>
    <s v="Kirkwood (Taylorcrest to Driveway) - Sidewalk Replace ($19,459.57)"/>
    <x v="3"/>
    <s v="Capital"/>
    <n v="0"/>
    <n v="0"/>
    <m/>
  </r>
  <r>
    <s v="H-1-26"/>
    <x v="7"/>
    <s v="LGBTQ+ Economic Empowerment Coordinator"/>
    <x v="18"/>
    <s v="Operating"/>
    <n v="20000"/>
    <n v="0"/>
    <m/>
  </r>
  <r>
    <s v="H-2-26"/>
    <x v="7"/>
    <s v="Back-to-School Backpack Giveaway"/>
    <x v="9"/>
    <s v="Operating"/>
    <n v="1500"/>
    <n v="1500"/>
    <m/>
  </r>
  <r>
    <s v="H-3-26"/>
    <x v="7"/>
    <s v="Henderson Park portacans"/>
    <x v="2"/>
    <s v="Operating"/>
    <n v="1900"/>
    <n v="0"/>
    <m/>
  </r>
  <r>
    <s v="H-4-26"/>
    <x v="7"/>
    <s v="Community Centers across District H - monthly costs associated with internet connection"/>
    <x v="19"/>
    <s v="Operating"/>
    <n v="6000"/>
    <n v="0"/>
    <m/>
  </r>
  <r>
    <s v="H-5-26"/>
    <x v="7"/>
    <s v="Monthly service fees for dumpsters managed by the Greater Northside Management District and the East End Management District"/>
    <x v="13"/>
    <s v="Operating"/>
    <n v="4000"/>
    <n v="0"/>
    <m/>
  </r>
  <r>
    <s v="H-6-26"/>
    <x v="7"/>
    <s v="Mounted patrol horse"/>
    <x v="0"/>
    <s v="Operating"/>
    <n v="5000"/>
    <n v="0"/>
    <m/>
  </r>
  <r>
    <s v="H-7-26"/>
    <x v="7"/>
    <s v="HPD South Central Overtime - continuation of Project #H-10-25"/>
    <x v="0"/>
    <s v="Operating"/>
    <n v="7500"/>
    <n v="651.54999999999995"/>
    <m/>
  </r>
  <r>
    <s v="H-8-26"/>
    <x v="7"/>
    <s v="HPD Downtown Overtime - continuation of Project #H-11-25"/>
    <x v="0"/>
    <s v="Operating"/>
    <n v="3000"/>
    <n v="1665.72"/>
    <m/>
  </r>
  <r>
    <s v="H-9-26"/>
    <x v="7"/>
    <s v="HPD North Belt Overtime - continuation of Project #H-12-25"/>
    <x v="0"/>
    <s v="Operating"/>
    <n v="2000"/>
    <n v="0"/>
    <m/>
  </r>
  <r>
    <s v="H-10-26"/>
    <x v="7"/>
    <s v="HPD Northeast Overtime - continuation of Project #H-13-25"/>
    <x v="0"/>
    <s v="Operating"/>
    <n v="6800"/>
    <n v="0"/>
    <m/>
  </r>
  <r>
    <s v="H-11-26"/>
    <x v="7"/>
    <s v="FLOCK Cameras - continuation of Project #H-14-25"/>
    <x v="0"/>
    <s v="Operating"/>
    <n v="27500"/>
    <n v="0"/>
    <m/>
  </r>
  <r>
    <s v="H-12-26"/>
    <x v="7"/>
    <s v="Clarity Data License Renewal PM2.5 &amp; NO2 Data License Renewal - continuation of Project #H-15-25"/>
    <x v="5"/>
    <s v="Operating"/>
    <n v="5600"/>
    <n v="0"/>
    <m/>
  </r>
  <r>
    <s v="H-13-26"/>
    <x v="7"/>
    <s v="Solid Waste HOT Team"/>
    <x v="1"/>
    <s v="Operating"/>
    <n v="50000"/>
    <n v="2318.1799999999998"/>
    <m/>
  </r>
  <r>
    <s v="H-14-26"/>
    <x v="7"/>
    <s v="Shepard Park Plaza- Beautification"/>
    <x v="4"/>
    <s v="Operating"/>
    <n v="5000"/>
    <n v="0"/>
    <m/>
  </r>
  <r>
    <s v="H-15-26"/>
    <x v="7"/>
    <s v="Garden Oaks- Beautification"/>
    <x v="4"/>
    <s v="Operating"/>
    <n v="5000"/>
    <n v="0"/>
    <m/>
  </r>
  <r>
    <s v="H-16-25"/>
    <x v="7"/>
    <s v="Red Cross First AID and CPR training for constituents"/>
    <x v="5"/>
    <s v="Operating"/>
    <n v="1000"/>
    <n v="0"/>
    <m/>
  </r>
  <r>
    <s v="H-17-26"/>
    <x v="7"/>
    <s v="Repair the Woodland Heights monument sign in partnership with Greater Northside Management District and TIRZ 5 ($10K)"/>
    <x v="3"/>
    <s v="Operating"/>
    <n v="10000"/>
    <n v="0"/>
    <m/>
  </r>
  <r>
    <s v="H-18-26"/>
    <x v="7"/>
    <s v="Costs associated with upkeep and maintenance of Moody Park through the Friends of Moody Park 501(c)(3) group that supports the park"/>
    <x v="2"/>
    <s v="Operating"/>
    <n v="25000"/>
    <n v="0"/>
    <m/>
  </r>
  <r>
    <s v="H-19-26"/>
    <x v="7"/>
    <s v="HPD bike overtime program during lunch hours (10am to 3pm) for visibility and deterrence."/>
    <x v="0"/>
    <s v="Operating"/>
    <n v="15000"/>
    <n v="0"/>
    <m/>
  </r>
  <r>
    <s v="H-20-26"/>
    <x v="7"/>
    <s v="SPARK Park - McReynolds Middle School"/>
    <x v="2"/>
    <s v="Operating"/>
    <n v="10000"/>
    <n v="0"/>
    <m/>
  </r>
  <r>
    <s v="H-21-26"/>
    <x v="7"/>
    <s v="Re-SPARK - Lyons Elementary School"/>
    <x v="2"/>
    <s v="Operating"/>
    <n v="10000"/>
    <n v="0"/>
    <m/>
  </r>
  <r>
    <s v="H-22-26"/>
    <x v="7"/>
    <s v="Language Access Coordinator"/>
    <x v="4"/>
    <s v="Operating"/>
    <n v="0"/>
    <n v="0"/>
    <m/>
  </r>
  <r>
    <s v="H-23-26"/>
    <x v="7"/>
    <s v="Repair the Woodland Heights monument sign in partnership with Greater Northside Management District and TIRZ 5"/>
    <x v="3"/>
    <s v="Capital"/>
    <n v="0"/>
    <n v="0"/>
    <m/>
  </r>
  <r>
    <s v="H-24-26"/>
    <x v="7"/>
    <s v="HPD overtime for the after-hours task force. This is being spearheaded by Council Member Peck"/>
    <x v="0"/>
    <s v="Operating"/>
    <n v="6250"/>
    <n v="0"/>
    <m/>
  </r>
  <r>
    <s v="H-25-26"/>
    <x v="7"/>
    <s v="Along Spotts Park in District H - Sidewalk on Willia Street to Spotts Park ($53,140.90)"/>
    <x v="3"/>
    <s v="Capital"/>
    <n v="0"/>
    <n v="0"/>
    <m/>
  </r>
  <r>
    <s v="H-26-26"/>
    <x v="7"/>
    <s v="Tree debris truck for the Forestry Division with the Houston Parks Department"/>
    <x v="2"/>
    <s v="Operating"/>
    <n v="50000"/>
    <n v="0"/>
    <m/>
  </r>
  <r>
    <s v="H-27-26"/>
    <x v="7"/>
    <s v="For police overtime"/>
    <x v="0"/>
    <s v="Operating"/>
    <n v="20000"/>
    <n v="0"/>
    <m/>
  </r>
  <r>
    <s v="H-28-26"/>
    <x v="7"/>
    <s v="HPD North Command Overtime funds for District H Patrol"/>
    <x v="0"/>
    <s v="Operating"/>
    <n v="20000"/>
    <n v="127.3"/>
    <m/>
  </r>
  <r>
    <s v="H-29-26"/>
    <x v="7"/>
    <s v="Barrio Dogs"/>
    <x v="11"/>
    <s v="Operating"/>
    <n v="15000"/>
    <n v="0"/>
    <m/>
  </r>
  <r>
    <s v="H-30-26"/>
    <x v="7"/>
    <s v="Good Neighbor Program"/>
    <x v="4"/>
    <s v="Operating"/>
    <n v="10000"/>
    <n v="0"/>
    <m/>
  </r>
  <r>
    <s v="H-31-26"/>
    <x v="7"/>
    <s v="2nd Ward Hike and Bike Trail police presence initiative - HPD South Central Division Command "/>
    <x v="0"/>
    <s v="Operating"/>
    <n v="16354"/>
    <n v="0"/>
    <m/>
  </r>
  <r>
    <s v="H-32-26"/>
    <x v="7"/>
    <s v="Shady Lane weight room equipment"/>
    <x v="2"/>
    <s v="Operating"/>
    <n v="23049.16"/>
    <n v="23049.16"/>
    <m/>
  </r>
  <r>
    <s v="H-33-26"/>
    <x v="7"/>
    <s v="Overtime funding for security for Moody Park Centennial in partnership with Friends of Moody Park"/>
    <x v="0"/>
    <s v="Operating"/>
    <n v="5000"/>
    <n v="0"/>
    <m/>
  </r>
  <r>
    <s v="H-34-26"/>
    <x v="7"/>
    <s v="Night/Weekend Code Enforcement Inspector Overtime. &quot;Quick update on CDSF funding for night/weekend code enforcement activities. Was informed that it could possibly be done on the CDSF-Operations/Maintenance side. The request can be submitted on Vernita’s portal for CDSF-Operations/Maintenance. Believe some district council offices take this route for HPD overtime activities and was informed that it would take the similar route"/>
    <x v="3"/>
    <s v="Operating"/>
    <n v="10000"/>
    <n v="0"/>
    <m/>
  </r>
  <r>
    <s v="I-1-26"/>
    <x v="8"/>
    <s v="L.I.F.E - Houston's infant formula Food for Babies program"/>
    <x v="5"/>
    <s v="Operating"/>
    <n v="20000"/>
    <n v="0"/>
    <m/>
  </r>
  <r>
    <s v="I-2-26"/>
    <x v="8"/>
    <s v="Glenbrook Valley NTMP ($55,620)"/>
    <x v="3"/>
    <s v="Capital"/>
    <n v="0"/>
    <n v="0"/>
    <m/>
  </r>
  <r>
    <s v="I-3-26"/>
    <x v="8"/>
    <s v="2nd Annual Buffalo Bayou Mural Festival "/>
    <x v="16"/>
    <s v="Operating"/>
    <n v="15000"/>
    <n v="0"/>
    <m/>
  </r>
  <r>
    <s v="I-4-26"/>
    <x v="8"/>
    <s v="Health and wellness programming at Mason Park "/>
    <x v="2"/>
    <s v="Operating"/>
    <n v="26429.43"/>
    <n v="0"/>
    <m/>
  </r>
  <r>
    <s v="I-5-26"/>
    <x v="8"/>
    <s v="Houston Tool Bank"/>
    <x v="20"/>
    <s v="Operating"/>
    <n v="42500"/>
    <n v="0"/>
    <m/>
  </r>
  <r>
    <s v="I-6-26"/>
    <x v="8"/>
    <s v="Backpack Giveaway"/>
    <x v="9"/>
    <s v="Operating"/>
    <n v="1500"/>
    <n v="1500"/>
    <m/>
  </r>
  <r>
    <s v="I-7-26"/>
    <x v="8"/>
    <s v="Stoney Dell Court Cul-de-Sac ($275,000)"/>
    <x v="3"/>
    <s v="Capital"/>
    <n v="0"/>
    <n v="0"/>
    <m/>
  </r>
  <r>
    <s v="I-8-26"/>
    <x v="8"/>
    <s v="Mason Park Conservancy - Mason Park in Motion "/>
    <x v="2"/>
    <s v="Operating"/>
    <n v="5000"/>
    <n v="0"/>
    <m/>
  </r>
  <r>
    <s v="I-9-26"/>
    <x v="8"/>
    <s v="Barrio Dogs Fall Fix It "/>
    <x v="11"/>
    <s v="Operating"/>
    <n v="10000"/>
    <n v="0"/>
    <m/>
  </r>
  <r>
    <s v="I-10-26"/>
    <x v="8"/>
    <s v="Community Support - anti- gang and community cleanups "/>
    <x v="4"/>
    <s v="Operating"/>
    <n v="30000"/>
    <n v="0"/>
    <m/>
  </r>
  <r>
    <s v="I-11-26"/>
    <x v="8"/>
    <s v="Maintenance of sports field at Mason Park "/>
    <x v="2"/>
    <s v="Operating"/>
    <n v="602"/>
    <n v="0"/>
    <m/>
  </r>
  <r>
    <s v="J-1-26"/>
    <x v="9"/>
    <s v="District J Patrol Overtime - HPD S. Gessner Substation-Rollover from J-17-21"/>
    <x v="0"/>
    <s v="Operating"/>
    <n v="20000"/>
    <n v="169.36"/>
    <m/>
  </r>
  <r>
    <s v="J-2-26"/>
    <x v="9"/>
    <s v="ROLLOVER: J-2-22 Initial/Original Program District J Patrol Overtime - Midwest Substation -Rollover from J-16-21. Approved subject to the addition program/restrictions for overtime funding for COH employees. District J - Midwest Station District J Patrol Program.  MST approved 8/12/22"/>
    <x v="0"/>
    <s v="Operating"/>
    <n v="5000"/>
    <n v="0"/>
    <m/>
  </r>
  <r>
    <s v="J-3-26"/>
    <x v="9"/>
    <s v="ROLLOVER: District J Patrol Over Time Initiative: HPD DRT Officers from the Westside Station in District F will receive submission from the District J Office. Rollover from J-30-21. Approved subject to the addition program/restrictions for overtime funding for COH employees. District J District J Patrol Westside HPD Station.  MST approved 8/11/22."/>
    <x v="0"/>
    <s v="Operating"/>
    <n v="10000"/>
    <n v="0"/>
    <m/>
  </r>
  <r>
    <s v="J-4-26"/>
    <x v="9"/>
    <s v="Overtime Patrol - Southwest "/>
    <x v="0"/>
    <s v="Operating"/>
    <n v="5000"/>
    <n v="0"/>
    <m/>
  </r>
  <r>
    <s v="J-5-26"/>
    <x v="9"/>
    <s v="HOT Team"/>
    <x v="2"/>
    <s v="Operating"/>
    <n v="24000"/>
    <n v="0"/>
    <m/>
  </r>
  <r>
    <s v="J-6-26"/>
    <x v="9"/>
    <s v="Bonham Acres Park/Sharpstown Park - pickleball courts"/>
    <x v="4"/>
    <s v="Operating"/>
    <n v="20000"/>
    <n v="0"/>
    <m/>
  </r>
  <r>
    <s v="J-7-26"/>
    <x v="9"/>
    <s v="Gulfton /Burnett Bayland Park - redevelopment, improvement"/>
    <x v="4"/>
    <s v="Operating"/>
    <n v="30000"/>
    <n v="0"/>
    <m/>
  </r>
  <r>
    <s v="J-8-26"/>
    <x v="9"/>
    <s v="District J Fire Station 28 Fire Station 51 Fire Station 68 - equipment upgrades"/>
    <x v="4"/>
    <s v="Operating"/>
    <n v="15000"/>
    <n v="0"/>
    <m/>
  </r>
  <r>
    <s v="J-9-26"/>
    <x v="9"/>
    <s v="40 Flock cameras annual renewal"/>
    <x v="14"/>
    <s v="Operating"/>
    <n v="50000"/>
    <n v="0"/>
    <m/>
  </r>
  <r>
    <s v="J-10-26"/>
    <x v="9"/>
    <s v="Flock cameras - 2 additional"/>
    <x v="4"/>
    <s v="Operating"/>
    <n v="50000"/>
    <n v="0"/>
    <m/>
  </r>
  <r>
    <s v="J-11-26"/>
    <x v="9"/>
    <s v="PSA Campaign - Resubmission"/>
    <x v="1"/>
    <s v="Operating"/>
    <n v="40000"/>
    <n v="0"/>
    <m/>
  </r>
  <r>
    <s v="J-12-26"/>
    <x v="9"/>
    <s v="4 FLOCK License Plate Readers"/>
    <x v="9"/>
    <s v="Operating"/>
    <n v="1500"/>
    <n v="1500"/>
    <m/>
  </r>
  <r>
    <s v="J-13-26"/>
    <x v="9"/>
    <s v="Panel Replacement ($17,000)"/>
    <x v="3"/>
    <s v="Operating"/>
    <n v="25000"/>
    <n v="0"/>
    <m/>
  </r>
  <r>
    <s v="J-14-26"/>
    <x v="9"/>
    <s v="Polaris vehicles "/>
    <x v="14"/>
    <s v="Operating"/>
    <n v="50000"/>
    <n v="0"/>
    <m/>
  </r>
  <r>
    <s v="J-15-26"/>
    <x v="9"/>
    <s v="S. Gessner Station - equipment and gear to Gulfton Storefront"/>
    <x v="14"/>
    <s v="Operating"/>
    <n v="50000"/>
    <n v="0"/>
    <m/>
  </r>
  <r>
    <s v="J-16-26"/>
    <x v="9"/>
    <s v="S. Gessner - Polaris ATV"/>
    <x v="3"/>
    <s v="Capital"/>
    <n v="0"/>
    <n v="0"/>
    <m/>
  </r>
  <r>
    <s v="J-17-26"/>
    <x v="9"/>
    <s v="ILA with St. George Management District - Flock cameras"/>
    <x v="9"/>
    <s v="Operating"/>
    <n v="25000"/>
    <n v="0"/>
    <m/>
  </r>
  <r>
    <s v="J-18-26"/>
    <x v="9"/>
    <s v="ILA with St. George Place Management District - right of way along Chimney Rock, between Westpark and Richmond"/>
    <x v="4"/>
    <s v="Operating"/>
    <n v="10000"/>
    <n v="0"/>
    <m/>
  </r>
  <r>
    <s v="J-19-26"/>
    <x v="9"/>
    <s v="Intersection Modifications - implementation of a high visibility crosswalk, signage and RRFB ($40,196.25)"/>
    <x v="4"/>
    <s v="Operating"/>
    <n v="15000"/>
    <n v="0"/>
    <m/>
  </r>
  <r>
    <s v="J-20-26"/>
    <x v="9"/>
    <s v="Rollover: J-6-23 Polaris Vehicle Westside Shop# 50471 VIN#4XABEP994L8943168"/>
    <x v="3"/>
    <s v="Capital"/>
    <n v="0"/>
    <n v="0"/>
    <m/>
  </r>
  <r>
    <s v="J-21-26"/>
    <x v="9"/>
    <s v="CASE for Kids"/>
    <x v="3"/>
    <s v="Capital"/>
    <n v="0"/>
    <n v="0"/>
    <m/>
  </r>
  <r>
    <s v="K-1-26"/>
    <x v="10"/>
    <s v="ROLLOVER K-5-24 One (1) temporary worker, working 30 hours/week OR Two (2) temporary workers, working 30 hours/week each Hourly wage $15.00 = $1,800/month, totaling $5,400 for three (3) months OR Two (2) workers for three months, totaling $10,800.00"/>
    <x v="1"/>
    <s v="Operating"/>
    <n v="84930.6"/>
    <n v="3594.39"/>
    <m/>
  </r>
  <r>
    <s v="K-2-26"/>
    <x v="10"/>
    <s v="HPD Southwest Command - Overtime"/>
    <x v="2"/>
    <s v="Operating"/>
    <n v="2408.17"/>
    <n v="0"/>
    <m/>
  </r>
  <r>
    <s v="K-3-26"/>
    <x v="10"/>
    <s v="5 Corners Management District - Illegal dumping"/>
    <x v="0"/>
    <s v="Operating"/>
    <n v="4478.3500000000004"/>
    <n v="402.9"/>
    <m/>
  </r>
  <r>
    <s v="K-4-26"/>
    <x v="10"/>
    <s v="Trail head at City Park, Sims Bayou Greenway, near Hiram Clarke Rd (K-10-24)"/>
    <x v="1"/>
    <s v="Operating"/>
    <n v="25000"/>
    <n v="0"/>
    <m/>
  </r>
  <r>
    <s v="K-5-26"/>
    <x v="10"/>
    <s v="ROLLOVER K-21-24 TOWNWOOD PARK SUMMER WORKER ($10,800)"/>
    <x v="1"/>
    <s v="Operating"/>
    <n v="18750"/>
    <n v="0"/>
    <m/>
  </r>
  <r>
    <s v="K-6-26"/>
    <x v="10"/>
    <s v="Paint the traffic signal control cabinets located at West Orem Dr. at White Heather Dr. and at West Orem Dr. at Waterloo Dr. "/>
    <x v="2"/>
    <s v="Operating"/>
    <n v="10800"/>
    <n v="0"/>
    <m/>
  </r>
  <r>
    <s v="K-7-26"/>
    <x v="10"/>
    <s v="Paint the traffic signal control cabinets located at Willowbend Blvd. and W. Bellfort"/>
    <x v="3"/>
    <s v="Capital"/>
    <n v="0"/>
    <n v="0"/>
    <m/>
  </r>
  <r>
    <s v="K-8-26"/>
    <x v="10"/>
    <s v="Temporary Staff to address issues throughout District K. Rollover K-1-21, K-2-22, K-1-23 &amp; K-1-24"/>
    <x v="3"/>
    <s v="Capital"/>
    <n v="0"/>
    <n v="0"/>
    <m/>
  </r>
  <r>
    <s v="K-9-26"/>
    <x v="10"/>
    <s v="Trail head at City Park, Sims Bayou Greenway, near Hiram Clarke Rd."/>
    <x v="21"/>
    <s v="Operating"/>
    <n v="7500"/>
    <n v="0"/>
    <m/>
  </r>
  <r>
    <s v="K-10-26"/>
    <x v="10"/>
    <s v="NTMP 7404-24 Minetta ($9,000)"/>
    <x v="0"/>
    <s v="Operating"/>
    <n v="5000"/>
    <n v="0"/>
    <m/>
  </r>
  <r>
    <s v="K-11-26"/>
    <x v="10"/>
    <s v="District K Annual Community Shred Day - Three locations (parking lots) in District K for all constituents to receive free sensitive documents shredding"/>
    <x v="3"/>
    <s v="Capital"/>
    <n v="0"/>
    <n v="0"/>
    <m/>
  </r>
  <r>
    <s v="K-12-26"/>
    <x v="10"/>
    <s v="Sponsor South Houston Concerned annual fundraiser banquet"/>
    <x v="2"/>
    <s v="Operating"/>
    <n v="5000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E63C03-7DA7-4FED-BB52-301392D3FCD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">
  <location ref="A3:C15" firstHeaderRow="0" firstDataRow="1" firstDataCol="1"/>
  <pivotFields count="8"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m="1" x="11"/>
        <item t="default"/>
      </items>
    </pivotField>
    <pivotField showAll="0"/>
    <pivotField showAll="0"/>
    <pivotField showAll="0"/>
    <pivotField dataField="1" numFmtId="8" showAll="0"/>
    <pivotField dataField="1"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Max Spend" fld="5" baseField="0" baseItem="0" numFmtId="6"/>
    <dataField name="Sum of YTD Expenses" fld="6" baseField="0" baseItem="0" numFmtId="8"/>
  </dataFields>
  <formats count="3">
    <format dxfId="11">
      <pivotArea collapsedLevelsAreSubtotals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0">
      <pivotArea outline="0" fieldPosition="0">
        <references count="1">
          <reference field="4294967294" count="1">
            <x v="1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3CE29-4E26-4067-9052-309354F84048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">
  <location ref="A3:C26" firstHeaderRow="0" firstDataRow="1" firstDataCol="1"/>
  <pivotFields count="8">
    <pivotField showAll="0"/>
    <pivotField showAll="0"/>
    <pivotField showAll="0"/>
    <pivotField axis="axisRow" showAll="0">
      <items count="44">
        <item x="11"/>
        <item m="1" x="28"/>
        <item x="21"/>
        <item x="4"/>
        <item m="1" x="22"/>
        <item x="5"/>
        <item x="2"/>
        <item x="0"/>
        <item x="9"/>
        <item x="3"/>
        <item x="16"/>
        <item x="15"/>
        <item x="18"/>
        <item m="1" x="40"/>
        <item x="8"/>
        <item m="1" x="29"/>
        <item m="1" x="30"/>
        <item x="1"/>
        <item m="1" x="25"/>
        <item x="13"/>
        <item m="1" x="26"/>
        <item x="14"/>
        <item x="7"/>
        <item m="1" x="33"/>
        <item m="1" x="36"/>
        <item x="6"/>
        <item m="1" x="35"/>
        <item m="1" x="23"/>
        <item m="1" x="42"/>
        <item m="1" x="32"/>
        <item x="19"/>
        <item m="1" x="41"/>
        <item m="1" x="39"/>
        <item m="1" x="31"/>
        <item m="1" x="38"/>
        <item m="1" x="34"/>
        <item m="1" x="37"/>
        <item x="20"/>
        <item m="1" x="27"/>
        <item x="10"/>
        <item m="1" x="24"/>
        <item x="12"/>
        <item x="17"/>
        <item t="default"/>
      </items>
    </pivotField>
    <pivotField showAll="0"/>
    <pivotField dataField="1" numFmtId="8" showAll="0"/>
    <pivotField dataField="1" showAll="0"/>
    <pivotField showAll="0"/>
  </pivotFields>
  <rowFields count="1">
    <field x="3"/>
  </rowFields>
  <rowItems count="23">
    <i>
      <x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7"/>
    </i>
    <i>
      <x v="19"/>
    </i>
    <i>
      <x v="21"/>
    </i>
    <i>
      <x v="22"/>
    </i>
    <i>
      <x v="25"/>
    </i>
    <i>
      <x v="30"/>
    </i>
    <i>
      <x v="37"/>
    </i>
    <i>
      <x v="39"/>
    </i>
    <i>
      <x v="41"/>
    </i>
    <i>
      <x v="4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YTD Expenses" fld="6" baseField="0" baseItem="0" numFmtId="6"/>
    <dataField name="Sum of Max Spend" fld="5" baseField="0" baseItem="0"/>
  </dataFields>
  <formats count="1">
    <format dxfId="8">
      <pivotArea outline="0" collapsedLevelsAreSubtotals="1" fieldPosition="0"/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1:H221" totalsRowCount="1" headerRowDxfId="23" dataDxfId="22" totalsRowDxfId="21" totalsRowBorderDxfId="20">
  <autoFilter ref="A1:H220" xr:uid="{00000000-0009-0000-0100-000006000000}"/>
  <tableColumns count="8">
    <tableColumn id="1" xr3:uid="{00000000-0010-0000-0000-000001000000}" name="Project Name" dataDxfId="19" totalsRowDxfId="7"/>
    <tableColumn id="2" xr3:uid="{00000000-0010-0000-0000-000002000000}" name="District" dataDxfId="18" totalsRowDxfId="6"/>
    <tableColumn id="14" xr3:uid="{00000000-0010-0000-0000-00000E000000}" name="Title" dataDxfId="17" totalsRowDxfId="5"/>
    <tableColumn id="3" xr3:uid="{00000000-0010-0000-0000-000003000000}" name="Department" dataDxfId="16" totalsRowDxfId="4"/>
    <tableColumn id="18" xr3:uid="{00000000-0010-0000-0000-000012000000}" name="Funds" dataDxfId="15" totalsRowDxfId="3"/>
    <tableColumn id="19" xr3:uid="{00000000-0010-0000-0000-000013000000}" name="Max Spend" totalsRowFunction="sum" dataDxfId="14" totalsRowDxfId="2"/>
    <tableColumn id="5" xr3:uid="{00000000-0010-0000-0000-000005000000}" name="YTD Expenses" totalsRowFunction="sum" dataDxfId="13" totalsRowDxfId="1"/>
    <tableColumn id="7" xr3:uid="{00000000-0010-0000-0000-000007000000}" name="METRO" dataDxfId="12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B7A061-82EE-49AD-ADE0-0211C2244B06}" name="Table1" displayName="Table1" ref="A3:H70" totalsRowShown="0">
  <autoFilter ref="A3:H70" xr:uid="{55B7A061-82EE-49AD-ADE0-0211C2244B06}"/>
  <tableColumns count="8">
    <tableColumn id="1" xr3:uid="{9EC9CDE2-F7C6-495A-8D52-5D5DD8B16A08}" name="Project Name"/>
    <tableColumn id="2" xr3:uid="{2BDBD282-427C-424F-94CA-D18D63C7AD16}" name="District"/>
    <tableColumn id="3" xr3:uid="{FC3FCC55-6211-40ED-8207-7B34AF000FCA}" name="MRE"/>
    <tableColumn id="4" xr3:uid="{698CEC4E-89E8-41A2-A7F0-C168E2953141}" name="Department"/>
    <tableColumn id="5" xr3:uid="{1EA668DF-880D-4048-B514-A5B55EE3DEC0}" name="Funds"/>
    <tableColumn id="6" xr3:uid="{F526FA9C-BED3-45CE-B51F-DC7B5BFEB15C}" name="Max Spend"/>
    <tableColumn id="7" xr3:uid="{4DEC1FC7-5583-40C0-9DC8-B1DB6AAACEB8}" name="YTD Expenses"/>
    <tableColumn id="8" xr3:uid="{F1DAA37B-7304-45A1-B931-E6F1E899E440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79"/>
  <sheetViews>
    <sheetView tabSelected="1" zoomScaleNormal="100" workbookViewId="0">
      <pane ySplit="1" topLeftCell="A2" activePane="bottomLeft" state="frozen"/>
      <selection pane="bottomLeft" activeCell="C228" sqref="C228"/>
    </sheetView>
  </sheetViews>
  <sheetFormatPr defaultRowHeight="15" x14ac:dyDescent="0.25"/>
  <cols>
    <col min="1" max="1" width="15.5703125" bestFit="1" customWidth="1"/>
    <col min="2" max="2" width="9.85546875" bestFit="1" customWidth="1"/>
    <col min="3" max="3" width="131" style="1" customWidth="1"/>
    <col min="4" max="4" width="12.140625" style="1" customWidth="1"/>
    <col min="5" max="5" width="13" style="8" customWidth="1"/>
    <col min="6" max="7" width="23.140625" bestFit="1" customWidth="1"/>
    <col min="8" max="8" width="32" customWidth="1"/>
    <col min="9" max="9" width="23.28515625" customWidth="1"/>
    <col min="11" max="11" width="9.85546875" bestFit="1" customWidth="1"/>
    <col min="12" max="12" width="10.85546875" bestFit="1" customWidth="1"/>
  </cols>
  <sheetData>
    <row r="1" spans="1:8" x14ac:dyDescent="0.25">
      <c r="A1" s="2" t="s">
        <v>0</v>
      </c>
      <c r="B1" s="2" t="s">
        <v>5</v>
      </c>
      <c r="C1" s="2" t="s">
        <v>204</v>
      </c>
      <c r="D1" s="2" t="s">
        <v>2</v>
      </c>
      <c r="E1" s="2" t="s">
        <v>1</v>
      </c>
      <c r="F1" s="2" t="s">
        <v>3</v>
      </c>
      <c r="G1" s="2" t="s">
        <v>18</v>
      </c>
      <c r="H1" s="2" t="s">
        <v>205</v>
      </c>
    </row>
    <row r="2" spans="1:8" s="16" customFormat="1" x14ac:dyDescent="0.25">
      <c r="A2" s="22" t="s">
        <v>206</v>
      </c>
      <c r="B2" s="22" t="s">
        <v>14</v>
      </c>
      <c r="C2" s="57" t="s">
        <v>42</v>
      </c>
      <c r="D2" s="24" t="s">
        <v>20</v>
      </c>
      <c r="E2" s="25" t="s">
        <v>4</v>
      </c>
      <c r="F2" s="58">
        <v>40000</v>
      </c>
      <c r="G2" s="58">
        <v>27984.12</v>
      </c>
      <c r="H2" s="22" t="str">
        <f>IF(Table6[[#This Row],[Funds]]="Capital","METRO"," ")</f>
        <v xml:space="preserve"> </v>
      </c>
    </row>
    <row r="3" spans="1:8" s="12" customFormat="1" x14ac:dyDescent="0.25">
      <c r="A3" s="22" t="s">
        <v>207</v>
      </c>
      <c r="B3" s="22" t="s">
        <v>14</v>
      </c>
      <c r="C3" s="23" t="s">
        <v>43</v>
      </c>
      <c r="D3" s="24" t="s">
        <v>20</v>
      </c>
      <c r="E3" s="25" t="s">
        <v>4</v>
      </c>
      <c r="F3" s="58">
        <v>40000</v>
      </c>
      <c r="G3" s="58">
        <v>9.3000000000000007</v>
      </c>
      <c r="H3" s="22" t="str">
        <f>IF(Table6[[#This Row],[Funds]]="Capital","METRO"," ")</f>
        <v xml:space="preserve"> </v>
      </c>
    </row>
    <row r="4" spans="1:8" s="12" customFormat="1" x14ac:dyDescent="0.25">
      <c r="A4" s="7" t="s">
        <v>208</v>
      </c>
      <c r="B4" s="22" t="s">
        <v>14</v>
      </c>
      <c r="C4" s="23" t="s">
        <v>38</v>
      </c>
      <c r="D4" s="24" t="s">
        <v>44</v>
      </c>
      <c r="E4" s="25" t="s">
        <v>4</v>
      </c>
      <c r="F4" s="58">
        <v>150000</v>
      </c>
      <c r="G4" s="58">
        <v>6154.8</v>
      </c>
      <c r="H4" s="22"/>
    </row>
    <row r="5" spans="1:8" s="12" customFormat="1" x14ac:dyDescent="0.25">
      <c r="A5" s="22" t="s">
        <v>209</v>
      </c>
      <c r="B5" s="22" t="s">
        <v>14</v>
      </c>
      <c r="C5" s="37" t="s">
        <v>48</v>
      </c>
      <c r="D5" s="24" t="s">
        <v>20</v>
      </c>
      <c r="E5" s="25" t="s">
        <v>4</v>
      </c>
      <c r="F5" s="58">
        <v>20000</v>
      </c>
      <c r="G5" s="58">
        <v>1484.6</v>
      </c>
      <c r="H5" s="27"/>
    </row>
    <row r="6" spans="1:8" s="12" customFormat="1" x14ac:dyDescent="0.25">
      <c r="A6" s="17" t="s">
        <v>210</v>
      </c>
      <c r="B6" s="17" t="s">
        <v>14</v>
      </c>
      <c r="C6" s="50" t="s">
        <v>220</v>
      </c>
      <c r="D6" s="21" t="s">
        <v>20</v>
      </c>
      <c r="E6" s="18" t="s">
        <v>4</v>
      </c>
      <c r="F6" s="65">
        <v>6250</v>
      </c>
      <c r="G6" s="65">
        <v>6250</v>
      </c>
      <c r="H6" s="20"/>
    </row>
    <row r="7" spans="1:8" s="16" customFormat="1" x14ac:dyDescent="0.25">
      <c r="A7" s="22" t="s">
        <v>211</v>
      </c>
      <c r="B7" s="22" t="s">
        <v>14</v>
      </c>
      <c r="C7" s="49" t="s">
        <v>218</v>
      </c>
      <c r="D7" s="24" t="s">
        <v>21</v>
      </c>
      <c r="E7" s="25" t="s">
        <v>4</v>
      </c>
      <c r="F7" s="58">
        <v>50000</v>
      </c>
      <c r="G7" s="58">
        <v>0</v>
      </c>
      <c r="H7" s="27"/>
    </row>
    <row r="8" spans="1:8" s="12" customFormat="1" x14ac:dyDescent="0.25">
      <c r="A8" s="51" t="s">
        <v>212</v>
      </c>
      <c r="B8" s="51" t="s">
        <v>14</v>
      </c>
      <c r="C8" s="55" t="s">
        <v>219</v>
      </c>
      <c r="D8" s="66" t="s">
        <v>30</v>
      </c>
      <c r="E8" s="52" t="s">
        <v>22</v>
      </c>
      <c r="F8" s="68">
        <v>0</v>
      </c>
      <c r="G8" s="68">
        <v>0</v>
      </c>
      <c r="H8" s="54"/>
    </row>
    <row r="9" spans="1:8" s="12" customFormat="1" x14ac:dyDescent="0.25">
      <c r="A9" s="22" t="s">
        <v>213</v>
      </c>
      <c r="B9" s="22" t="s">
        <v>14</v>
      </c>
      <c r="C9" s="49" t="s">
        <v>221</v>
      </c>
      <c r="D9" s="24" t="s">
        <v>30</v>
      </c>
      <c r="E9" s="25" t="s">
        <v>4</v>
      </c>
      <c r="F9" s="58">
        <v>1800</v>
      </c>
      <c r="G9" s="58">
        <v>0</v>
      </c>
      <c r="H9" s="27"/>
    </row>
    <row r="10" spans="1:8" s="12" customFormat="1" x14ac:dyDescent="0.25">
      <c r="A10" s="22" t="s">
        <v>214</v>
      </c>
      <c r="B10" s="22" t="s">
        <v>14</v>
      </c>
      <c r="C10" s="49" t="s">
        <v>222</v>
      </c>
      <c r="D10" s="24" t="s">
        <v>20</v>
      </c>
      <c r="E10" s="25" t="s">
        <v>4</v>
      </c>
      <c r="F10" s="58">
        <v>40000</v>
      </c>
      <c r="G10" s="58">
        <v>1610.12</v>
      </c>
      <c r="H10" s="27"/>
    </row>
    <row r="11" spans="1:8" s="12" customFormat="1" x14ac:dyDescent="0.25">
      <c r="A11" s="22" t="s">
        <v>215</v>
      </c>
      <c r="B11" s="22" t="s">
        <v>14</v>
      </c>
      <c r="C11" s="37" t="s">
        <v>223</v>
      </c>
      <c r="D11" s="24" t="s">
        <v>26</v>
      </c>
      <c r="E11" s="25" t="s">
        <v>4</v>
      </c>
      <c r="F11" s="58">
        <v>40000</v>
      </c>
      <c r="G11" s="58">
        <v>0</v>
      </c>
      <c r="H11" s="27"/>
    </row>
    <row r="12" spans="1:8" s="12" customFormat="1" x14ac:dyDescent="0.25">
      <c r="A12" s="51" t="s">
        <v>216</v>
      </c>
      <c r="B12" s="51" t="s">
        <v>14</v>
      </c>
      <c r="C12" s="55" t="s">
        <v>224</v>
      </c>
      <c r="D12" s="66" t="s">
        <v>30</v>
      </c>
      <c r="E12" s="52" t="s">
        <v>22</v>
      </c>
      <c r="F12" s="68">
        <v>0</v>
      </c>
      <c r="G12" s="68">
        <v>0</v>
      </c>
      <c r="H12" s="54"/>
    </row>
    <row r="13" spans="1:8" s="12" customFormat="1" x14ac:dyDescent="0.25">
      <c r="A13" s="22" t="s">
        <v>217</v>
      </c>
      <c r="B13" s="22" t="s">
        <v>14</v>
      </c>
      <c r="C13" s="37" t="s">
        <v>225</v>
      </c>
      <c r="D13" s="24" t="s">
        <v>20</v>
      </c>
      <c r="E13" s="25" t="s">
        <v>22</v>
      </c>
      <c r="F13" s="58">
        <v>10000</v>
      </c>
      <c r="G13" s="58">
        <v>0</v>
      </c>
      <c r="H13" s="27"/>
    </row>
    <row r="14" spans="1:8" s="12" customFormat="1" x14ac:dyDescent="0.25">
      <c r="A14" s="22" t="s">
        <v>226</v>
      </c>
      <c r="B14" s="22" t="s">
        <v>46</v>
      </c>
      <c r="C14" s="28" t="s">
        <v>242</v>
      </c>
      <c r="D14" s="24" t="s">
        <v>28</v>
      </c>
      <c r="E14" s="25" t="s">
        <v>4</v>
      </c>
      <c r="F14" s="58">
        <v>5000</v>
      </c>
      <c r="G14" s="58">
        <v>2000</v>
      </c>
      <c r="H14" s="27"/>
    </row>
    <row r="15" spans="1:8" s="12" customFormat="1" x14ac:dyDescent="0.25">
      <c r="A15" s="22" t="s">
        <v>227</v>
      </c>
      <c r="B15" s="22" t="s">
        <v>46</v>
      </c>
      <c r="C15" s="28" t="s">
        <v>243</v>
      </c>
      <c r="D15" s="24" t="s">
        <v>28</v>
      </c>
      <c r="E15" s="25" t="s">
        <v>4</v>
      </c>
      <c r="F15" s="58">
        <v>6910.95</v>
      </c>
      <c r="G15" s="58">
        <v>0</v>
      </c>
      <c r="H15" s="27"/>
    </row>
    <row r="16" spans="1:8" s="12" customFormat="1" x14ac:dyDescent="0.25">
      <c r="A16" s="22" t="s">
        <v>228</v>
      </c>
      <c r="B16" s="22" t="s">
        <v>46</v>
      </c>
      <c r="C16" s="28" t="s">
        <v>244</v>
      </c>
      <c r="D16" s="24" t="s">
        <v>28</v>
      </c>
      <c r="E16" s="25" t="s">
        <v>4</v>
      </c>
      <c r="F16" s="58">
        <v>70902.81</v>
      </c>
      <c r="G16" s="58">
        <v>0</v>
      </c>
      <c r="H16" s="27"/>
    </row>
    <row r="17" spans="1:8" s="12" customFormat="1" x14ac:dyDescent="0.25">
      <c r="A17" s="22" t="s">
        <v>229</v>
      </c>
      <c r="B17" s="22" t="s">
        <v>46</v>
      </c>
      <c r="C17" s="28" t="s">
        <v>256</v>
      </c>
      <c r="D17" s="24" t="s">
        <v>30</v>
      </c>
      <c r="E17" s="25" t="s">
        <v>4</v>
      </c>
      <c r="F17" s="58">
        <v>44054.8</v>
      </c>
      <c r="G17" s="58">
        <v>0</v>
      </c>
      <c r="H17" s="27"/>
    </row>
    <row r="18" spans="1:8" s="12" customFormat="1" x14ac:dyDescent="0.25">
      <c r="A18" s="22" t="s">
        <v>230</v>
      </c>
      <c r="B18" s="22" t="s">
        <v>46</v>
      </c>
      <c r="C18" s="28" t="s">
        <v>245</v>
      </c>
      <c r="D18" s="24" t="s">
        <v>137</v>
      </c>
      <c r="E18" s="25" t="s">
        <v>4</v>
      </c>
      <c r="F18" s="58">
        <v>4166.74</v>
      </c>
      <c r="G18" s="58">
        <v>12499.98</v>
      </c>
      <c r="H18" s="27"/>
    </row>
    <row r="19" spans="1:8" s="12" customFormat="1" x14ac:dyDescent="0.25">
      <c r="A19" s="22" t="s">
        <v>231</v>
      </c>
      <c r="B19" s="22" t="s">
        <v>46</v>
      </c>
      <c r="C19" s="28" t="s">
        <v>246</v>
      </c>
      <c r="D19" s="24" t="s">
        <v>20</v>
      </c>
      <c r="E19" s="25" t="s">
        <v>4</v>
      </c>
      <c r="F19" s="58">
        <v>50000</v>
      </c>
      <c r="G19" s="58">
        <v>0</v>
      </c>
      <c r="H19" s="27"/>
    </row>
    <row r="20" spans="1:8" s="12" customFormat="1" x14ac:dyDescent="0.25">
      <c r="A20" s="22" t="s">
        <v>232</v>
      </c>
      <c r="B20" s="22" t="s">
        <v>46</v>
      </c>
      <c r="C20" s="37" t="s">
        <v>247</v>
      </c>
      <c r="D20" s="24" t="s">
        <v>28</v>
      </c>
      <c r="E20" s="25" t="s">
        <v>4</v>
      </c>
      <c r="F20" s="58">
        <v>15000</v>
      </c>
      <c r="G20" s="58">
        <v>6000</v>
      </c>
      <c r="H20" s="27"/>
    </row>
    <row r="21" spans="1:8" s="12" customFormat="1" x14ac:dyDescent="0.25">
      <c r="A21" s="22" t="s">
        <v>233</v>
      </c>
      <c r="B21" s="22" t="s">
        <v>46</v>
      </c>
      <c r="C21" s="37" t="s">
        <v>248</v>
      </c>
      <c r="D21" s="24" t="s">
        <v>44</v>
      </c>
      <c r="E21" s="25" t="s">
        <v>4</v>
      </c>
      <c r="F21" s="58">
        <v>50000</v>
      </c>
      <c r="G21" s="58">
        <v>0</v>
      </c>
      <c r="H21" s="27"/>
    </row>
    <row r="22" spans="1:8" s="12" customFormat="1" x14ac:dyDescent="0.25">
      <c r="A22" s="22" t="s">
        <v>234</v>
      </c>
      <c r="B22" s="22" t="s">
        <v>46</v>
      </c>
      <c r="C22" s="37" t="s">
        <v>249</v>
      </c>
      <c r="D22" s="24" t="s">
        <v>30</v>
      </c>
      <c r="E22" s="25" t="s">
        <v>4</v>
      </c>
      <c r="F22" s="58">
        <v>5000</v>
      </c>
      <c r="G22" s="58">
        <v>0</v>
      </c>
      <c r="H22" s="27"/>
    </row>
    <row r="23" spans="1:8" s="12" customFormat="1" x14ac:dyDescent="0.25">
      <c r="A23" s="22" t="s">
        <v>235</v>
      </c>
      <c r="B23" s="22" t="s">
        <v>46</v>
      </c>
      <c r="C23" s="28" t="s">
        <v>135</v>
      </c>
      <c r="D23" s="24" t="s">
        <v>41</v>
      </c>
      <c r="E23" s="25" t="s">
        <v>4</v>
      </c>
      <c r="F23" s="58">
        <v>49675</v>
      </c>
      <c r="G23" s="58">
        <v>0</v>
      </c>
      <c r="H23" s="27"/>
    </row>
    <row r="24" spans="1:8" s="12" customFormat="1" x14ac:dyDescent="0.25">
      <c r="A24" s="22" t="s">
        <v>236</v>
      </c>
      <c r="B24" s="22" t="s">
        <v>46</v>
      </c>
      <c r="C24" s="37" t="s">
        <v>250</v>
      </c>
      <c r="D24" s="24" t="s">
        <v>28</v>
      </c>
      <c r="E24" s="25" t="s">
        <v>4</v>
      </c>
      <c r="F24" s="58">
        <v>90000</v>
      </c>
      <c r="G24" s="58">
        <v>0</v>
      </c>
      <c r="H24" s="27"/>
    </row>
    <row r="25" spans="1:8" s="12" customFormat="1" x14ac:dyDescent="0.25">
      <c r="A25" s="22" t="s">
        <v>237</v>
      </c>
      <c r="B25" s="22" t="s">
        <v>46</v>
      </c>
      <c r="C25" s="37" t="s">
        <v>251</v>
      </c>
      <c r="D25" s="24" t="s">
        <v>21</v>
      </c>
      <c r="E25" s="25" t="s">
        <v>4</v>
      </c>
      <c r="F25" s="58">
        <v>2155</v>
      </c>
      <c r="G25" s="58">
        <v>0</v>
      </c>
      <c r="H25" s="27"/>
    </row>
    <row r="26" spans="1:8" s="12" customFormat="1" x14ac:dyDescent="0.25">
      <c r="A26" s="22" t="s">
        <v>238</v>
      </c>
      <c r="B26" s="22" t="s">
        <v>46</v>
      </c>
      <c r="C26" s="37" t="s">
        <v>252</v>
      </c>
      <c r="D26" s="24" t="s">
        <v>21</v>
      </c>
      <c r="E26" s="25" t="s">
        <v>4</v>
      </c>
      <c r="F26" s="58">
        <v>17000</v>
      </c>
      <c r="G26" s="58">
        <v>0</v>
      </c>
      <c r="H26" s="27"/>
    </row>
    <row r="27" spans="1:8" s="12" customFormat="1" x14ac:dyDescent="0.25">
      <c r="A27" s="22" t="s">
        <v>239</v>
      </c>
      <c r="B27" s="22" t="s">
        <v>46</v>
      </c>
      <c r="C27" s="28" t="s">
        <v>253</v>
      </c>
      <c r="D27" s="24" t="s">
        <v>21</v>
      </c>
      <c r="E27" s="25" t="s">
        <v>4</v>
      </c>
      <c r="F27" s="58">
        <v>3840</v>
      </c>
      <c r="G27" s="58">
        <v>0</v>
      </c>
      <c r="H27" s="27"/>
    </row>
    <row r="28" spans="1:8" s="12" customFormat="1" x14ac:dyDescent="0.25">
      <c r="A28" s="22" t="s">
        <v>240</v>
      </c>
      <c r="B28" s="22" t="s">
        <v>46</v>
      </c>
      <c r="C28" s="28" t="s">
        <v>254</v>
      </c>
      <c r="D28" s="24" t="s">
        <v>28</v>
      </c>
      <c r="E28" s="25" t="s">
        <v>4</v>
      </c>
      <c r="F28" s="58">
        <v>156867.62</v>
      </c>
      <c r="G28" s="58">
        <v>0</v>
      </c>
      <c r="H28" s="27"/>
    </row>
    <row r="29" spans="1:8" s="12" customFormat="1" x14ac:dyDescent="0.25">
      <c r="A29" s="22" t="s">
        <v>241</v>
      </c>
      <c r="B29" s="22" t="s">
        <v>46</v>
      </c>
      <c r="C29" s="37" t="s">
        <v>255</v>
      </c>
      <c r="D29" s="24" t="s">
        <v>44</v>
      </c>
      <c r="E29" s="25" t="s">
        <v>4</v>
      </c>
      <c r="F29" s="58">
        <v>100000</v>
      </c>
      <c r="G29" s="58">
        <v>33860.65</v>
      </c>
      <c r="H29" s="27"/>
    </row>
    <row r="30" spans="1:8" s="12" customFormat="1" x14ac:dyDescent="0.25">
      <c r="A30" s="60" t="s">
        <v>580</v>
      </c>
      <c r="B30" s="22" t="s">
        <v>7</v>
      </c>
      <c r="C30" s="23" t="s">
        <v>257</v>
      </c>
      <c r="D30" s="24" t="s">
        <v>26</v>
      </c>
      <c r="E30" s="25" t="s">
        <v>4</v>
      </c>
      <c r="F30" s="71">
        <v>10000</v>
      </c>
      <c r="G30" s="71">
        <v>0</v>
      </c>
      <c r="H30" s="27"/>
    </row>
    <row r="31" spans="1:8" s="12" customFormat="1" x14ac:dyDescent="0.25">
      <c r="A31" s="60" t="s">
        <v>581</v>
      </c>
      <c r="B31" s="22" t="s">
        <v>7</v>
      </c>
      <c r="C31" s="23" t="s">
        <v>258</v>
      </c>
      <c r="D31" s="24" t="s">
        <v>41</v>
      </c>
      <c r="E31" s="25" t="s">
        <v>22</v>
      </c>
      <c r="F31" s="71">
        <v>100000</v>
      </c>
      <c r="G31" s="71">
        <v>0</v>
      </c>
      <c r="H31" s="27"/>
    </row>
    <row r="32" spans="1:8" s="12" customFormat="1" x14ac:dyDescent="0.25">
      <c r="A32" s="60" t="s">
        <v>582</v>
      </c>
      <c r="B32" s="22" t="s">
        <v>7</v>
      </c>
      <c r="C32" s="23" t="s">
        <v>45</v>
      </c>
      <c r="D32" s="24" t="s">
        <v>41</v>
      </c>
      <c r="E32" s="25" t="s">
        <v>4</v>
      </c>
      <c r="F32" s="71">
        <v>20000</v>
      </c>
      <c r="G32" s="71">
        <v>0</v>
      </c>
      <c r="H32" s="27"/>
    </row>
    <row r="33" spans="1:8" s="12" customFormat="1" x14ac:dyDescent="0.25">
      <c r="A33" s="60" t="s">
        <v>583</v>
      </c>
      <c r="B33" s="22" t="s">
        <v>7</v>
      </c>
      <c r="C33" s="49" t="s">
        <v>259</v>
      </c>
      <c r="D33" s="24" t="s">
        <v>30</v>
      </c>
      <c r="E33" s="25" t="s">
        <v>4</v>
      </c>
      <c r="F33" s="71">
        <v>125000</v>
      </c>
      <c r="G33" s="71">
        <v>0</v>
      </c>
      <c r="H33" s="27"/>
    </row>
    <row r="34" spans="1:8" s="12" customFormat="1" x14ac:dyDescent="0.25">
      <c r="A34" s="69" t="s">
        <v>584</v>
      </c>
      <c r="B34" s="31" t="s">
        <v>7</v>
      </c>
      <c r="C34" s="36" t="s">
        <v>260</v>
      </c>
      <c r="D34" s="67" t="s">
        <v>21</v>
      </c>
      <c r="E34" s="33" t="s">
        <v>4</v>
      </c>
      <c r="F34" s="76">
        <v>0</v>
      </c>
      <c r="G34" s="76">
        <v>0</v>
      </c>
      <c r="H34" s="35"/>
    </row>
    <row r="35" spans="1:8" s="12" customFormat="1" x14ac:dyDescent="0.25">
      <c r="A35" s="69" t="s">
        <v>585</v>
      </c>
      <c r="B35" s="31" t="s">
        <v>7</v>
      </c>
      <c r="C35" s="36" t="s">
        <v>261</v>
      </c>
      <c r="D35" s="67" t="s">
        <v>21</v>
      </c>
      <c r="E35" s="33" t="s">
        <v>4</v>
      </c>
      <c r="F35" s="76">
        <v>0</v>
      </c>
      <c r="G35" s="76">
        <v>0</v>
      </c>
      <c r="H35" s="35"/>
    </row>
    <row r="36" spans="1:8" s="12" customFormat="1" x14ac:dyDescent="0.25">
      <c r="A36" s="69" t="s">
        <v>586</v>
      </c>
      <c r="B36" s="31" t="s">
        <v>7</v>
      </c>
      <c r="C36" s="36" t="s">
        <v>262</v>
      </c>
      <c r="D36" s="67" t="s">
        <v>21</v>
      </c>
      <c r="E36" s="33" t="s">
        <v>4</v>
      </c>
      <c r="F36" s="76">
        <v>0</v>
      </c>
      <c r="G36" s="76">
        <v>0</v>
      </c>
      <c r="H36" s="35"/>
    </row>
    <row r="37" spans="1:8" s="12" customFormat="1" x14ac:dyDescent="0.25">
      <c r="A37" s="60" t="s">
        <v>587</v>
      </c>
      <c r="B37" s="22" t="s">
        <v>7</v>
      </c>
      <c r="C37" s="61" t="s">
        <v>263</v>
      </c>
      <c r="D37" s="24" t="s">
        <v>41</v>
      </c>
      <c r="E37" s="25" t="s">
        <v>4</v>
      </c>
      <c r="F37" s="71">
        <v>30000</v>
      </c>
      <c r="G37" s="71">
        <v>0</v>
      </c>
      <c r="H37" s="27"/>
    </row>
    <row r="38" spans="1:8" s="12" customFormat="1" x14ac:dyDescent="0.25">
      <c r="A38" s="60" t="s">
        <v>588</v>
      </c>
      <c r="B38" s="22" t="s">
        <v>7</v>
      </c>
      <c r="C38" s="61" t="s">
        <v>264</v>
      </c>
      <c r="D38" s="24" t="s">
        <v>136</v>
      </c>
      <c r="E38" s="25" t="s">
        <v>4</v>
      </c>
      <c r="F38" s="71">
        <v>10000</v>
      </c>
      <c r="G38" s="71">
        <v>0</v>
      </c>
      <c r="H38" s="27"/>
    </row>
    <row r="39" spans="1:8" s="12" customFormat="1" x14ac:dyDescent="0.25">
      <c r="A39" s="60" t="s">
        <v>589</v>
      </c>
      <c r="B39" s="22" t="s">
        <v>7</v>
      </c>
      <c r="C39" s="61" t="s">
        <v>265</v>
      </c>
      <c r="D39" s="24" t="s">
        <v>137</v>
      </c>
      <c r="E39" s="25" t="s">
        <v>4</v>
      </c>
      <c r="F39" s="71">
        <v>6000</v>
      </c>
      <c r="G39" s="71">
        <v>0</v>
      </c>
      <c r="H39" s="27"/>
    </row>
    <row r="40" spans="1:8" s="12" customFormat="1" x14ac:dyDescent="0.25">
      <c r="A40" s="29" t="s">
        <v>590</v>
      </c>
      <c r="B40" s="17" t="s">
        <v>7</v>
      </c>
      <c r="C40" s="30" t="s">
        <v>266</v>
      </c>
      <c r="D40" s="21" t="s">
        <v>27</v>
      </c>
      <c r="E40" s="18" t="s">
        <v>4</v>
      </c>
      <c r="F40" s="70">
        <v>2000</v>
      </c>
      <c r="G40" s="70">
        <v>2000</v>
      </c>
      <c r="H40" s="20"/>
    </row>
    <row r="41" spans="1:8" s="12" customFormat="1" x14ac:dyDescent="0.25">
      <c r="A41" s="60" t="s">
        <v>591</v>
      </c>
      <c r="B41" s="22" t="s">
        <v>7</v>
      </c>
      <c r="C41" s="61" t="s">
        <v>267</v>
      </c>
      <c r="D41" s="24" t="s">
        <v>41</v>
      </c>
      <c r="E41" s="25" t="s">
        <v>4</v>
      </c>
      <c r="F41" s="71">
        <v>10000</v>
      </c>
      <c r="G41" s="71">
        <v>0</v>
      </c>
      <c r="H41" s="27"/>
    </row>
    <row r="42" spans="1:8" s="12" customFormat="1" x14ac:dyDescent="0.25">
      <c r="A42" s="60" t="s">
        <v>592</v>
      </c>
      <c r="B42" s="22" t="s">
        <v>7</v>
      </c>
      <c r="C42" s="57" t="s">
        <v>268</v>
      </c>
      <c r="D42" s="24" t="s">
        <v>21</v>
      </c>
      <c r="E42" s="25" t="s">
        <v>4</v>
      </c>
      <c r="F42" s="26">
        <v>25000</v>
      </c>
      <c r="G42" s="26">
        <v>0</v>
      </c>
      <c r="H42" s="27"/>
    </row>
    <row r="43" spans="1:8" s="12" customFormat="1" x14ac:dyDescent="0.25">
      <c r="A43" s="60" t="s">
        <v>593</v>
      </c>
      <c r="B43" s="22" t="s">
        <v>7</v>
      </c>
      <c r="C43" s="49" t="s">
        <v>269</v>
      </c>
      <c r="D43" s="24" t="s">
        <v>166</v>
      </c>
      <c r="E43" s="25" t="s">
        <v>4</v>
      </c>
      <c r="F43" s="58">
        <v>15000</v>
      </c>
      <c r="G43" s="58">
        <v>0</v>
      </c>
      <c r="H43" s="27"/>
    </row>
    <row r="44" spans="1:8" s="12" customFormat="1" x14ac:dyDescent="0.25">
      <c r="A44" s="60" t="s">
        <v>594</v>
      </c>
      <c r="B44" s="22" t="s">
        <v>7</v>
      </c>
      <c r="C44" s="61" t="s">
        <v>270</v>
      </c>
      <c r="D44" s="24" t="s">
        <v>30</v>
      </c>
      <c r="E44" s="25" t="s">
        <v>4</v>
      </c>
      <c r="F44" s="58">
        <v>10000</v>
      </c>
      <c r="G44" s="58">
        <v>0</v>
      </c>
      <c r="H44" s="27"/>
    </row>
    <row r="45" spans="1:8" s="12" customFormat="1" x14ac:dyDescent="0.25">
      <c r="A45" s="60" t="s">
        <v>595</v>
      </c>
      <c r="B45" s="22" t="s">
        <v>7</v>
      </c>
      <c r="C45" s="61" t="s">
        <v>271</v>
      </c>
      <c r="D45" s="24" t="s">
        <v>41</v>
      </c>
      <c r="E45" s="25" t="s">
        <v>4</v>
      </c>
      <c r="F45" s="58">
        <v>7500</v>
      </c>
      <c r="G45" s="58">
        <v>0</v>
      </c>
      <c r="H45" s="27"/>
    </row>
    <row r="46" spans="1:8" s="12" customFormat="1" x14ac:dyDescent="0.25">
      <c r="A46" s="69" t="s">
        <v>596</v>
      </c>
      <c r="B46" s="31" t="s">
        <v>7</v>
      </c>
      <c r="C46" s="77" t="s">
        <v>272</v>
      </c>
      <c r="D46" s="67" t="s">
        <v>21</v>
      </c>
      <c r="E46" s="33" t="s">
        <v>4</v>
      </c>
      <c r="F46" s="78">
        <v>0</v>
      </c>
      <c r="G46" s="78">
        <v>0</v>
      </c>
      <c r="H46" s="35"/>
    </row>
    <row r="47" spans="1:8" s="12" customFormat="1" x14ac:dyDescent="0.25">
      <c r="A47" s="60" t="s">
        <v>597</v>
      </c>
      <c r="B47" s="22" t="s">
        <v>7</v>
      </c>
      <c r="C47" s="49" t="s">
        <v>273</v>
      </c>
      <c r="D47" s="24" t="s">
        <v>26</v>
      </c>
      <c r="E47" s="25" t="s">
        <v>4</v>
      </c>
      <c r="F47" s="58">
        <v>5000</v>
      </c>
      <c r="G47" s="58">
        <v>0</v>
      </c>
      <c r="H47" s="27"/>
    </row>
    <row r="48" spans="1:8" s="12" customFormat="1" x14ac:dyDescent="0.25">
      <c r="A48" s="60" t="s">
        <v>598</v>
      </c>
      <c r="B48" s="22" t="s">
        <v>7</v>
      </c>
      <c r="C48" s="49" t="s">
        <v>274</v>
      </c>
      <c r="D48" s="24" t="s">
        <v>21</v>
      </c>
      <c r="E48" s="25" t="s">
        <v>4</v>
      </c>
      <c r="F48" s="58">
        <v>10000</v>
      </c>
      <c r="G48" s="58">
        <v>0</v>
      </c>
      <c r="H48" s="27"/>
    </row>
    <row r="49" spans="1:8" s="12" customFormat="1" x14ac:dyDescent="0.25">
      <c r="A49" s="60" t="s">
        <v>599</v>
      </c>
      <c r="B49" s="22" t="s">
        <v>7</v>
      </c>
      <c r="C49" s="61" t="s">
        <v>275</v>
      </c>
      <c r="D49" s="24" t="s">
        <v>137</v>
      </c>
      <c r="E49" s="25" t="s">
        <v>4</v>
      </c>
      <c r="F49" s="58">
        <v>100000</v>
      </c>
      <c r="G49" s="58">
        <v>0</v>
      </c>
      <c r="H49" s="27"/>
    </row>
    <row r="50" spans="1:8" s="12" customFormat="1" x14ac:dyDescent="0.25">
      <c r="A50" s="60" t="s">
        <v>600</v>
      </c>
      <c r="B50" s="22" t="s">
        <v>7</v>
      </c>
      <c r="C50" s="61" t="s">
        <v>51</v>
      </c>
      <c r="D50" s="24" t="s">
        <v>30</v>
      </c>
      <c r="E50" s="25" t="s">
        <v>4</v>
      </c>
      <c r="F50" s="58">
        <v>90000</v>
      </c>
      <c r="G50" s="58">
        <v>0</v>
      </c>
      <c r="H50" s="27"/>
    </row>
    <row r="51" spans="1:8" s="12" customFormat="1" ht="45" x14ac:dyDescent="0.25">
      <c r="A51" s="60" t="s">
        <v>601</v>
      </c>
      <c r="B51" s="22" t="s">
        <v>7</v>
      </c>
      <c r="C51" s="61" t="s">
        <v>277</v>
      </c>
      <c r="D51" s="24" t="s">
        <v>30</v>
      </c>
      <c r="E51" s="25" t="s">
        <v>4</v>
      </c>
      <c r="F51" s="58">
        <v>10000</v>
      </c>
      <c r="G51" s="58">
        <v>0</v>
      </c>
      <c r="H51" s="27"/>
    </row>
    <row r="52" spans="1:8" s="16" customFormat="1" x14ac:dyDescent="0.25">
      <c r="A52" s="60" t="s">
        <v>602</v>
      </c>
      <c r="B52" s="22" t="s">
        <v>7</v>
      </c>
      <c r="C52" s="61" t="s">
        <v>280</v>
      </c>
      <c r="D52" s="24" t="s">
        <v>21</v>
      </c>
      <c r="E52" s="25" t="s">
        <v>4</v>
      </c>
      <c r="F52" s="58">
        <v>10000</v>
      </c>
      <c r="G52" s="58">
        <v>0</v>
      </c>
      <c r="H52" s="27"/>
    </row>
    <row r="53" spans="1:8" s="12" customFormat="1" x14ac:dyDescent="0.25">
      <c r="A53" s="60" t="s">
        <v>603</v>
      </c>
      <c r="B53" s="22" t="s">
        <v>7</v>
      </c>
      <c r="C53" s="61" t="s">
        <v>281</v>
      </c>
      <c r="D53" s="24" t="s">
        <v>21</v>
      </c>
      <c r="E53" s="25" t="s">
        <v>4</v>
      </c>
      <c r="F53" s="58">
        <v>10000</v>
      </c>
      <c r="G53" s="58">
        <v>0</v>
      </c>
      <c r="H53" s="27"/>
    </row>
    <row r="54" spans="1:8" s="12" customFormat="1" x14ac:dyDescent="0.25">
      <c r="A54" s="60" t="s">
        <v>604</v>
      </c>
      <c r="B54" s="22" t="s">
        <v>7</v>
      </c>
      <c r="C54" s="61" t="s">
        <v>161</v>
      </c>
      <c r="D54" s="24" t="s">
        <v>20</v>
      </c>
      <c r="E54" s="25" t="s">
        <v>22</v>
      </c>
      <c r="F54" s="58">
        <v>50000</v>
      </c>
      <c r="G54" s="58">
        <v>0</v>
      </c>
      <c r="H54" s="27"/>
    </row>
    <row r="55" spans="1:8" s="12" customFormat="1" x14ac:dyDescent="0.25">
      <c r="A55" s="60" t="s">
        <v>605</v>
      </c>
      <c r="B55" s="22" t="s">
        <v>7</v>
      </c>
      <c r="C55" s="61" t="s">
        <v>276</v>
      </c>
      <c r="D55" s="24" t="s">
        <v>20</v>
      </c>
      <c r="E55" s="25" t="s">
        <v>4</v>
      </c>
      <c r="F55" s="58">
        <v>25000</v>
      </c>
      <c r="G55" s="58">
        <v>0</v>
      </c>
      <c r="H55" s="27"/>
    </row>
    <row r="56" spans="1:8" s="12" customFormat="1" x14ac:dyDescent="0.25">
      <c r="A56" s="60" t="s">
        <v>606</v>
      </c>
      <c r="B56" s="22" t="s">
        <v>7</v>
      </c>
      <c r="C56" s="37" t="s">
        <v>282</v>
      </c>
      <c r="D56" s="37" t="s">
        <v>39</v>
      </c>
      <c r="E56" s="25" t="s">
        <v>4</v>
      </c>
      <c r="F56" s="58">
        <v>5000</v>
      </c>
      <c r="G56" s="58">
        <v>0</v>
      </c>
      <c r="H56" s="27"/>
    </row>
    <row r="57" spans="1:8" s="12" customFormat="1" x14ac:dyDescent="0.25">
      <c r="A57" s="60" t="s">
        <v>607</v>
      </c>
      <c r="B57" s="22" t="s">
        <v>7</v>
      </c>
      <c r="C57" s="61" t="s">
        <v>50</v>
      </c>
      <c r="D57" s="37" t="s">
        <v>39</v>
      </c>
      <c r="E57" s="25" t="s">
        <v>4</v>
      </c>
      <c r="F57" s="58">
        <v>5000</v>
      </c>
      <c r="G57" s="58">
        <v>0</v>
      </c>
      <c r="H57" s="27"/>
    </row>
    <row r="58" spans="1:8" s="12" customFormat="1" x14ac:dyDescent="0.25">
      <c r="A58" s="60" t="s">
        <v>608</v>
      </c>
      <c r="B58" s="22" t="s">
        <v>7</v>
      </c>
      <c r="C58" s="37" t="s">
        <v>278</v>
      </c>
      <c r="D58" s="37" t="s">
        <v>28</v>
      </c>
      <c r="E58" s="25" t="s">
        <v>4</v>
      </c>
      <c r="F58" s="58">
        <v>10000</v>
      </c>
      <c r="G58" s="58">
        <v>0</v>
      </c>
      <c r="H58" s="27"/>
    </row>
    <row r="59" spans="1:8" s="12" customFormat="1" x14ac:dyDescent="0.25">
      <c r="A59" s="60" t="s">
        <v>609</v>
      </c>
      <c r="B59" s="22" t="s">
        <v>7</v>
      </c>
      <c r="C59" s="37" t="s">
        <v>279</v>
      </c>
      <c r="D59" s="37" t="s">
        <v>283</v>
      </c>
      <c r="E59" s="25" t="s">
        <v>4</v>
      </c>
      <c r="F59" s="58">
        <v>50000</v>
      </c>
      <c r="G59" s="58">
        <v>0</v>
      </c>
      <c r="H59" s="27"/>
    </row>
    <row r="60" spans="1:8" s="12" customFormat="1" x14ac:dyDescent="0.25">
      <c r="A60" s="22" t="s">
        <v>284</v>
      </c>
      <c r="B60" s="22" t="s">
        <v>8</v>
      </c>
      <c r="C60" s="23" t="s">
        <v>290</v>
      </c>
      <c r="D60" s="37" t="s">
        <v>21</v>
      </c>
      <c r="E60" s="25" t="s">
        <v>4</v>
      </c>
      <c r="F60" s="58">
        <v>25000</v>
      </c>
      <c r="G60" s="58">
        <v>0</v>
      </c>
      <c r="H60" s="27"/>
    </row>
    <row r="61" spans="1:8" s="12" customFormat="1" x14ac:dyDescent="0.25">
      <c r="A61" s="22" t="s">
        <v>285</v>
      </c>
      <c r="B61" s="22" t="s">
        <v>8</v>
      </c>
      <c r="C61" s="23" t="s">
        <v>291</v>
      </c>
      <c r="D61" s="37" t="s">
        <v>26</v>
      </c>
      <c r="E61" s="25" t="s">
        <v>4</v>
      </c>
      <c r="F61" s="58">
        <v>75000</v>
      </c>
      <c r="G61" s="58">
        <v>0</v>
      </c>
      <c r="H61" s="27"/>
    </row>
    <row r="62" spans="1:8" s="12" customFormat="1" ht="15.75" customHeight="1" x14ac:dyDescent="0.25">
      <c r="A62" s="22" t="s">
        <v>286</v>
      </c>
      <c r="B62" s="22" t="s">
        <v>8</v>
      </c>
      <c r="C62" s="23" t="s">
        <v>52</v>
      </c>
      <c r="D62" s="37" t="s">
        <v>26</v>
      </c>
      <c r="E62" s="25" t="s">
        <v>4</v>
      </c>
      <c r="F62" s="58">
        <v>145337.82</v>
      </c>
      <c r="G62" s="58">
        <v>0</v>
      </c>
      <c r="H62" s="27"/>
    </row>
    <row r="63" spans="1:8" s="12" customFormat="1" x14ac:dyDescent="0.25">
      <c r="A63" s="22" t="s">
        <v>287</v>
      </c>
      <c r="B63" s="22" t="s">
        <v>8</v>
      </c>
      <c r="C63" s="49" t="s">
        <v>53</v>
      </c>
      <c r="D63" s="37" t="s">
        <v>27</v>
      </c>
      <c r="E63" s="25" t="s">
        <v>4</v>
      </c>
      <c r="F63" s="58">
        <v>60000</v>
      </c>
      <c r="G63" s="58">
        <v>1500</v>
      </c>
      <c r="H63" s="27"/>
    </row>
    <row r="64" spans="1:8" s="12" customFormat="1" x14ac:dyDescent="0.25">
      <c r="A64" s="22" t="s">
        <v>288</v>
      </c>
      <c r="B64" s="22" t="s">
        <v>8</v>
      </c>
      <c r="C64" s="37" t="s">
        <v>292</v>
      </c>
      <c r="D64" s="37" t="s">
        <v>44</v>
      </c>
      <c r="E64" s="25" t="s">
        <v>4</v>
      </c>
      <c r="F64" s="58">
        <v>60000</v>
      </c>
      <c r="G64" s="58">
        <v>17888.169999999998</v>
      </c>
      <c r="H64" s="27"/>
    </row>
    <row r="65" spans="1:8" s="12" customFormat="1" x14ac:dyDescent="0.25">
      <c r="A65" s="22" t="s">
        <v>289</v>
      </c>
      <c r="B65" s="22" t="s">
        <v>8</v>
      </c>
      <c r="C65" s="37" t="s">
        <v>293</v>
      </c>
      <c r="D65" s="37" t="s">
        <v>30</v>
      </c>
      <c r="E65" s="25" t="s">
        <v>4</v>
      </c>
      <c r="F65" s="58">
        <v>2000</v>
      </c>
      <c r="G65" s="58">
        <v>0</v>
      </c>
      <c r="H65" s="27"/>
    </row>
    <row r="66" spans="1:8" s="12" customFormat="1" x14ac:dyDescent="0.25">
      <c r="A66" s="22" t="s">
        <v>294</v>
      </c>
      <c r="B66" s="22" t="s">
        <v>15</v>
      </c>
      <c r="C66" s="61" t="s">
        <v>324</v>
      </c>
      <c r="D66" s="37" t="s">
        <v>20</v>
      </c>
      <c r="E66" s="25" t="s">
        <v>4</v>
      </c>
      <c r="F66" s="26">
        <v>8000</v>
      </c>
      <c r="G66" s="26">
        <v>402.56</v>
      </c>
      <c r="H66" s="27"/>
    </row>
    <row r="67" spans="1:8" s="12" customFormat="1" x14ac:dyDescent="0.25">
      <c r="A67" s="22" t="s">
        <v>295</v>
      </c>
      <c r="B67" s="22" t="s">
        <v>15</v>
      </c>
      <c r="C67" s="61" t="s">
        <v>325</v>
      </c>
      <c r="D67" s="37" t="s">
        <v>20</v>
      </c>
      <c r="E67" s="25" t="s">
        <v>4</v>
      </c>
      <c r="F67" s="26">
        <v>8000</v>
      </c>
      <c r="G67" s="26">
        <v>984.6</v>
      </c>
      <c r="H67" s="27"/>
    </row>
    <row r="68" spans="1:8" s="12" customFormat="1" x14ac:dyDescent="0.25">
      <c r="A68" s="22" t="s">
        <v>296</v>
      </c>
      <c r="B68" s="22" t="s">
        <v>15</v>
      </c>
      <c r="C68" s="23" t="s">
        <v>326</v>
      </c>
      <c r="D68" s="37" t="s">
        <v>30</v>
      </c>
      <c r="E68" s="25" t="s">
        <v>4</v>
      </c>
      <c r="F68" s="26">
        <v>50000</v>
      </c>
      <c r="G68" s="26">
        <v>0</v>
      </c>
      <c r="H68" s="27"/>
    </row>
    <row r="69" spans="1:8" s="12" customFormat="1" ht="15" customHeight="1" x14ac:dyDescent="0.25">
      <c r="A69" s="22" t="s">
        <v>297</v>
      </c>
      <c r="B69" s="22" t="s">
        <v>15</v>
      </c>
      <c r="C69" s="23" t="s">
        <v>327</v>
      </c>
      <c r="D69" s="37" t="s">
        <v>20</v>
      </c>
      <c r="E69" s="25" t="s">
        <v>4</v>
      </c>
      <c r="F69" s="58">
        <v>15000</v>
      </c>
      <c r="G69" s="58">
        <v>0</v>
      </c>
      <c r="H69" s="27"/>
    </row>
    <row r="70" spans="1:8" s="16" customFormat="1" ht="15" customHeight="1" x14ac:dyDescent="0.25">
      <c r="A70" s="22" t="s">
        <v>298</v>
      </c>
      <c r="B70" s="22" t="s">
        <v>15</v>
      </c>
      <c r="C70" s="79" t="s">
        <v>328</v>
      </c>
      <c r="D70" s="37" t="s">
        <v>321</v>
      </c>
      <c r="E70" s="25" t="s">
        <v>4</v>
      </c>
      <c r="F70" s="58">
        <v>37500</v>
      </c>
      <c r="G70" s="58">
        <v>3940.35</v>
      </c>
      <c r="H70" s="27"/>
    </row>
    <row r="71" spans="1:8" s="12" customFormat="1" ht="15" customHeight="1" x14ac:dyDescent="0.25">
      <c r="A71" s="22" t="s">
        <v>299</v>
      </c>
      <c r="B71" s="22" t="s">
        <v>15</v>
      </c>
      <c r="C71" s="79" t="s">
        <v>329</v>
      </c>
      <c r="D71" s="37" t="s">
        <v>321</v>
      </c>
      <c r="E71" s="25" t="s">
        <v>4</v>
      </c>
      <c r="F71" s="58">
        <v>37500</v>
      </c>
      <c r="G71" s="58">
        <v>3325.96</v>
      </c>
      <c r="H71" s="27"/>
    </row>
    <row r="72" spans="1:8" s="12" customFormat="1" x14ac:dyDescent="0.25">
      <c r="A72" s="22" t="s">
        <v>300</v>
      </c>
      <c r="B72" s="22" t="s">
        <v>15</v>
      </c>
      <c r="C72" s="61" t="s">
        <v>330</v>
      </c>
      <c r="D72" s="37" t="s">
        <v>322</v>
      </c>
      <c r="E72" s="25" t="s">
        <v>4</v>
      </c>
      <c r="F72" s="58">
        <v>2000</v>
      </c>
      <c r="G72" s="58">
        <v>0</v>
      </c>
      <c r="H72" s="27"/>
    </row>
    <row r="73" spans="1:8" s="16" customFormat="1" x14ac:dyDescent="0.25">
      <c r="A73" s="22" t="s">
        <v>301</v>
      </c>
      <c r="B73" s="22" t="s">
        <v>15</v>
      </c>
      <c r="C73" s="61" t="s">
        <v>331</v>
      </c>
      <c r="D73" s="37" t="s">
        <v>322</v>
      </c>
      <c r="E73" s="25" t="s">
        <v>4</v>
      </c>
      <c r="F73" s="58">
        <v>2000</v>
      </c>
      <c r="G73" s="58">
        <v>0</v>
      </c>
      <c r="H73" s="27"/>
    </row>
    <row r="74" spans="1:8" s="12" customFormat="1" x14ac:dyDescent="0.25">
      <c r="A74" s="22" t="s">
        <v>302</v>
      </c>
      <c r="B74" s="22" t="s">
        <v>15</v>
      </c>
      <c r="C74" s="61" t="s">
        <v>332</v>
      </c>
      <c r="D74" s="37" t="s">
        <v>322</v>
      </c>
      <c r="E74" s="25" t="s">
        <v>4</v>
      </c>
      <c r="F74" s="58">
        <v>2000</v>
      </c>
      <c r="G74" s="58">
        <v>0</v>
      </c>
      <c r="H74" s="27"/>
    </row>
    <row r="75" spans="1:8" s="12" customFormat="1" x14ac:dyDescent="0.25">
      <c r="A75" s="22" t="s">
        <v>303</v>
      </c>
      <c r="B75" s="22" t="s">
        <v>15</v>
      </c>
      <c r="C75" s="61" t="s">
        <v>333</v>
      </c>
      <c r="D75" s="37" t="s">
        <v>26</v>
      </c>
      <c r="E75" s="25" t="s">
        <v>4</v>
      </c>
      <c r="F75" s="58">
        <v>40000</v>
      </c>
      <c r="G75" s="58">
        <v>0</v>
      </c>
      <c r="H75" s="27"/>
    </row>
    <row r="76" spans="1:8" s="12" customFormat="1" x14ac:dyDescent="0.25">
      <c r="A76" s="22" t="s">
        <v>304</v>
      </c>
      <c r="B76" s="22" t="s">
        <v>15</v>
      </c>
      <c r="C76" s="61" t="s">
        <v>106</v>
      </c>
      <c r="D76" s="37" t="s">
        <v>21</v>
      </c>
      <c r="E76" s="25" t="s">
        <v>4</v>
      </c>
      <c r="F76" s="58">
        <v>10000</v>
      </c>
      <c r="G76" s="58">
        <v>0</v>
      </c>
      <c r="H76" s="27"/>
    </row>
    <row r="77" spans="1:8" s="12" customFormat="1" x14ac:dyDescent="0.25">
      <c r="A77" s="22" t="s">
        <v>305</v>
      </c>
      <c r="B77" s="22" t="s">
        <v>15</v>
      </c>
      <c r="C77" s="61" t="s">
        <v>107</v>
      </c>
      <c r="D77" s="37" t="s">
        <v>20</v>
      </c>
      <c r="E77" s="25" t="s">
        <v>4</v>
      </c>
      <c r="F77" s="58">
        <v>15000</v>
      </c>
      <c r="G77" s="58">
        <v>0</v>
      </c>
      <c r="H77" s="27"/>
    </row>
    <row r="78" spans="1:8" s="12" customFormat="1" x14ac:dyDescent="0.25">
      <c r="A78" s="51" t="s">
        <v>306</v>
      </c>
      <c r="B78" s="51" t="s">
        <v>15</v>
      </c>
      <c r="C78" s="56" t="s">
        <v>334</v>
      </c>
      <c r="D78" s="55" t="s">
        <v>30</v>
      </c>
      <c r="E78" s="52" t="s">
        <v>22</v>
      </c>
      <c r="F78" s="68">
        <v>0</v>
      </c>
      <c r="G78" s="68">
        <v>0</v>
      </c>
      <c r="H78" s="54"/>
    </row>
    <row r="79" spans="1:8" s="12" customFormat="1" x14ac:dyDescent="0.25">
      <c r="A79" s="22" t="s">
        <v>307</v>
      </c>
      <c r="B79" s="22" t="s">
        <v>15</v>
      </c>
      <c r="C79" s="79" t="s">
        <v>335</v>
      </c>
      <c r="D79" s="37" t="s">
        <v>21</v>
      </c>
      <c r="E79" s="25" t="s">
        <v>4</v>
      </c>
      <c r="F79" s="58">
        <v>10000</v>
      </c>
      <c r="G79" s="58">
        <v>0</v>
      </c>
      <c r="H79" s="27"/>
    </row>
    <row r="80" spans="1:8" s="12" customFormat="1" x14ac:dyDescent="0.25">
      <c r="A80" s="22" t="s">
        <v>308</v>
      </c>
      <c r="B80" s="22" t="s">
        <v>15</v>
      </c>
      <c r="C80" s="23" t="s">
        <v>336</v>
      </c>
      <c r="D80" s="37" t="s">
        <v>20</v>
      </c>
      <c r="E80" s="25" t="s">
        <v>4</v>
      </c>
      <c r="F80" s="58">
        <v>5343</v>
      </c>
      <c r="G80" s="58">
        <v>0</v>
      </c>
      <c r="H80" s="27"/>
    </row>
    <row r="81" spans="1:8" s="12" customFormat="1" x14ac:dyDescent="0.25">
      <c r="A81" s="51" t="s">
        <v>309</v>
      </c>
      <c r="B81" s="51" t="s">
        <v>15</v>
      </c>
      <c r="C81" s="81" t="s">
        <v>337</v>
      </c>
      <c r="D81" s="55" t="s">
        <v>30</v>
      </c>
      <c r="E81" s="52" t="s">
        <v>22</v>
      </c>
      <c r="F81" s="68">
        <v>0</v>
      </c>
      <c r="G81" s="68">
        <v>0</v>
      </c>
      <c r="H81" s="54"/>
    </row>
    <row r="82" spans="1:8" s="12" customFormat="1" x14ac:dyDescent="0.25">
      <c r="A82" s="51" t="s">
        <v>310</v>
      </c>
      <c r="B82" s="51" t="s">
        <v>15</v>
      </c>
      <c r="C82" s="82" t="s">
        <v>338</v>
      </c>
      <c r="D82" s="55" t="s">
        <v>30</v>
      </c>
      <c r="E82" s="52" t="s">
        <v>22</v>
      </c>
      <c r="F82" s="68">
        <v>0</v>
      </c>
      <c r="G82" s="68">
        <v>0</v>
      </c>
      <c r="H82" s="54" t="s">
        <v>205</v>
      </c>
    </row>
    <row r="83" spans="1:8" s="12" customFormat="1" x14ac:dyDescent="0.25">
      <c r="A83" s="51" t="s">
        <v>311</v>
      </c>
      <c r="B83" s="51" t="s">
        <v>15</v>
      </c>
      <c r="C83" s="82" t="s">
        <v>339</v>
      </c>
      <c r="D83" s="55" t="s">
        <v>30</v>
      </c>
      <c r="E83" s="52" t="s">
        <v>22</v>
      </c>
      <c r="F83" s="83">
        <v>0</v>
      </c>
      <c r="G83" s="68">
        <v>0</v>
      </c>
      <c r="H83" s="54"/>
    </row>
    <row r="84" spans="1:8" s="12" customFormat="1" x14ac:dyDescent="0.25">
      <c r="A84" s="22" t="s">
        <v>312</v>
      </c>
      <c r="B84" s="22" t="s">
        <v>15</v>
      </c>
      <c r="C84" s="79" t="s">
        <v>340</v>
      </c>
      <c r="D84" s="37" t="s">
        <v>20</v>
      </c>
      <c r="E84" s="25" t="s">
        <v>4</v>
      </c>
      <c r="F84" s="80">
        <v>15000</v>
      </c>
      <c r="G84" s="58">
        <v>0</v>
      </c>
      <c r="H84" s="27"/>
    </row>
    <row r="85" spans="1:8" s="12" customFormat="1" x14ac:dyDescent="0.25">
      <c r="A85" s="22" t="s">
        <v>313</v>
      </c>
      <c r="B85" s="22" t="s">
        <v>15</v>
      </c>
      <c r="C85" s="61" t="s">
        <v>108</v>
      </c>
      <c r="D85" s="37" t="s">
        <v>20</v>
      </c>
      <c r="E85" s="25" t="s">
        <v>4</v>
      </c>
      <c r="F85" s="58">
        <v>15000</v>
      </c>
      <c r="G85" s="58">
        <v>0</v>
      </c>
      <c r="H85" s="27"/>
    </row>
    <row r="86" spans="1:8" s="12" customFormat="1" x14ac:dyDescent="0.25">
      <c r="A86" s="22" t="s">
        <v>314</v>
      </c>
      <c r="B86" s="22" t="s">
        <v>15</v>
      </c>
      <c r="C86" s="61" t="s">
        <v>341</v>
      </c>
      <c r="D86" s="37" t="s">
        <v>323</v>
      </c>
      <c r="E86" s="25" t="s">
        <v>4</v>
      </c>
      <c r="F86" s="58">
        <v>49500</v>
      </c>
      <c r="G86" s="58">
        <v>0</v>
      </c>
      <c r="H86" s="27"/>
    </row>
    <row r="87" spans="1:8" s="12" customFormat="1" x14ac:dyDescent="0.25">
      <c r="A87" s="22" t="s">
        <v>315</v>
      </c>
      <c r="B87" s="22" t="s">
        <v>15</v>
      </c>
      <c r="C87" s="61" t="s">
        <v>342</v>
      </c>
      <c r="D87" s="37" t="s">
        <v>20</v>
      </c>
      <c r="E87" s="25" t="s">
        <v>4</v>
      </c>
      <c r="F87" s="58">
        <v>8000</v>
      </c>
      <c r="G87" s="58">
        <v>0</v>
      </c>
      <c r="H87" s="27"/>
    </row>
    <row r="88" spans="1:8" s="12" customFormat="1" x14ac:dyDescent="0.25">
      <c r="A88" s="22" t="s">
        <v>316</v>
      </c>
      <c r="B88" s="22" t="s">
        <v>15</v>
      </c>
      <c r="C88" s="61" t="s">
        <v>343</v>
      </c>
      <c r="D88" s="37" t="s">
        <v>20</v>
      </c>
      <c r="E88" s="25" t="s">
        <v>4</v>
      </c>
      <c r="F88" s="58">
        <v>8000</v>
      </c>
      <c r="G88" s="58">
        <v>0</v>
      </c>
      <c r="H88" s="27"/>
    </row>
    <row r="89" spans="1:8" s="12" customFormat="1" x14ac:dyDescent="0.25">
      <c r="A89" s="22" t="s">
        <v>317</v>
      </c>
      <c r="B89" s="22" t="s">
        <v>15</v>
      </c>
      <c r="C89" s="61" t="s">
        <v>344</v>
      </c>
      <c r="D89" s="37" t="s">
        <v>20</v>
      </c>
      <c r="E89" s="25" t="s">
        <v>4</v>
      </c>
      <c r="F89" s="58">
        <v>35000</v>
      </c>
      <c r="G89" s="58">
        <v>0</v>
      </c>
      <c r="H89" s="27" t="s">
        <v>205</v>
      </c>
    </row>
    <row r="90" spans="1:8" s="12" customFormat="1" x14ac:dyDescent="0.25">
      <c r="A90" s="22" t="s">
        <v>318</v>
      </c>
      <c r="B90" s="22" t="s">
        <v>15</v>
      </c>
      <c r="C90" s="61" t="s">
        <v>345</v>
      </c>
      <c r="D90" s="37" t="s">
        <v>20</v>
      </c>
      <c r="E90" s="25" t="s">
        <v>4</v>
      </c>
      <c r="F90" s="58">
        <v>35000</v>
      </c>
      <c r="G90" s="58">
        <v>0</v>
      </c>
      <c r="H90" s="27" t="s">
        <v>205</v>
      </c>
    </row>
    <row r="91" spans="1:8" s="12" customFormat="1" x14ac:dyDescent="0.25">
      <c r="A91" s="22" t="s">
        <v>319</v>
      </c>
      <c r="B91" s="22" t="s">
        <v>15</v>
      </c>
      <c r="C91" s="61" t="s">
        <v>106</v>
      </c>
      <c r="D91" s="37" t="s">
        <v>21</v>
      </c>
      <c r="E91" s="25" t="s">
        <v>4</v>
      </c>
      <c r="F91" s="58">
        <v>7500</v>
      </c>
      <c r="G91" s="58">
        <v>0</v>
      </c>
      <c r="H91" s="27" t="s">
        <v>205</v>
      </c>
    </row>
    <row r="92" spans="1:8" s="12" customFormat="1" x14ac:dyDescent="0.25">
      <c r="A92" s="51" t="s">
        <v>320</v>
      </c>
      <c r="B92" s="51" t="s">
        <v>15</v>
      </c>
      <c r="C92" s="56" t="s">
        <v>346</v>
      </c>
      <c r="D92" s="55" t="s">
        <v>30</v>
      </c>
      <c r="E92" s="52" t="s">
        <v>22</v>
      </c>
      <c r="F92" s="68">
        <v>0</v>
      </c>
      <c r="G92" s="68">
        <v>0</v>
      </c>
      <c r="H92" s="54"/>
    </row>
    <row r="93" spans="1:8" s="16" customFormat="1" x14ac:dyDescent="0.25">
      <c r="A93" s="51" t="s">
        <v>347</v>
      </c>
      <c r="B93" s="51" t="s">
        <v>10</v>
      </c>
      <c r="C93" s="97" t="s">
        <v>367</v>
      </c>
      <c r="D93" s="55" t="s">
        <v>30</v>
      </c>
      <c r="E93" s="52" t="s">
        <v>22</v>
      </c>
      <c r="F93" s="98">
        <v>0</v>
      </c>
      <c r="G93" s="98">
        <v>0</v>
      </c>
      <c r="H93" s="54"/>
    </row>
    <row r="94" spans="1:8" s="16" customFormat="1" x14ac:dyDescent="0.25">
      <c r="A94" s="51" t="s">
        <v>348</v>
      </c>
      <c r="B94" s="51" t="s">
        <v>10</v>
      </c>
      <c r="C94" s="56" t="s">
        <v>368</v>
      </c>
      <c r="D94" s="55" t="s">
        <v>30</v>
      </c>
      <c r="E94" s="52" t="s">
        <v>22</v>
      </c>
      <c r="F94" s="99">
        <v>0</v>
      </c>
      <c r="G94" s="99">
        <v>0</v>
      </c>
      <c r="H94" s="54"/>
    </row>
    <row r="95" spans="1:8" s="16" customFormat="1" x14ac:dyDescent="0.25">
      <c r="A95" s="51" t="s">
        <v>349</v>
      </c>
      <c r="B95" s="51" t="s">
        <v>10</v>
      </c>
      <c r="C95" s="81" t="s">
        <v>369</v>
      </c>
      <c r="D95" s="55" t="s">
        <v>30</v>
      </c>
      <c r="E95" s="52" t="s">
        <v>22</v>
      </c>
      <c r="F95" s="68">
        <v>0</v>
      </c>
      <c r="G95" s="68">
        <v>0</v>
      </c>
      <c r="H95" s="54"/>
    </row>
    <row r="96" spans="1:8" s="12" customFormat="1" x14ac:dyDescent="0.25">
      <c r="A96" s="22" t="s">
        <v>350</v>
      </c>
      <c r="B96" s="22" t="s">
        <v>10</v>
      </c>
      <c r="C96" s="49" t="s">
        <v>58</v>
      </c>
      <c r="D96" s="57" t="s">
        <v>41</v>
      </c>
      <c r="E96" s="25" t="s">
        <v>4</v>
      </c>
      <c r="F96" s="58">
        <v>7500</v>
      </c>
      <c r="G96" s="26">
        <v>0</v>
      </c>
      <c r="H96" s="27"/>
    </row>
    <row r="97" spans="1:8" s="12" customFormat="1" x14ac:dyDescent="0.25">
      <c r="A97" s="51" t="s">
        <v>351</v>
      </c>
      <c r="B97" s="51" t="s">
        <v>10</v>
      </c>
      <c r="C97" s="100" t="s">
        <v>370</v>
      </c>
      <c r="D97" s="101" t="s">
        <v>30</v>
      </c>
      <c r="E97" s="102" t="s">
        <v>22</v>
      </c>
      <c r="F97" s="68">
        <v>0</v>
      </c>
      <c r="G97" s="53">
        <v>0</v>
      </c>
      <c r="H97" s="54"/>
    </row>
    <row r="98" spans="1:8" s="16" customFormat="1" x14ac:dyDescent="0.25">
      <c r="A98" s="22" t="s">
        <v>352</v>
      </c>
      <c r="B98" s="22" t="s">
        <v>10</v>
      </c>
      <c r="C98" s="49" t="s">
        <v>55</v>
      </c>
      <c r="D98" s="47" t="s">
        <v>44</v>
      </c>
      <c r="E98" s="48" t="s">
        <v>4</v>
      </c>
      <c r="F98" s="26">
        <v>55000</v>
      </c>
      <c r="G98" s="26">
        <v>10729</v>
      </c>
      <c r="H98" s="27"/>
    </row>
    <row r="99" spans="1:8" s="12" customFormat="1" x14ac:dyDescent="0.25">
      <c r="A99" s="31" t="s">
        <v>353</v>
      </c>
      <c r="B99" s="31" t="s">
        <v>10</v>
      </c>
      <c r="C99" s="103" t="s">
        <v>371</v>
      </c>
      <c r="D99" s="84" t="s">
        <v>20</v>
      </c>
      <c r="E99" s="85" t="s">
        <v>4</v>
      </c>
      <c r="F99" s="78">
        <v>0</v>
      </c>
      <c r="G99" s="34">
        <v>0</v>
      </c>
      <c r="H99" s="35"/>
    </row>
    <row r="100" spans="1:8" s="12" customFormat="1" ht="15" customHeight="1" x14ac:dyDescent="0.25">
      <c r="A100" s="22" t="s">
        <v>354</v>
      </c>
      <c r="B100" s="22" t="s">
        <v>10</v>
      </c>
      <c r="C100" s="49" t="s">
        <v>371</v>
      </c>
      <c r="D100" s="37" t="s">
        <v>20</v>
      </c>
      <c r="E100" s="48" t="s">
        <v>4</v>
      </c>
      <c r="F100" s="58">
        <v>138750</v>
      </c>
      <c r="G100" s="26">
        <v>0</v>
      </c>
      <c r="H100" s="27"/>
    </row>
    <row r="101" spans="1:8" s="12" customFormat="1" x14ac:dyDescent="0.25">
      <c r="A101" s="51" t="s">
        <v>355</v>
      </c>
      <c r="B101" s="51" t="s">
        <v>10</v>
      </c>
      <c r="C101" s="100" t="s">
        <v>372</v>
      </c>
      <c r="D101" s="101" t="s">
        <v>30</v>
      </c>
      <c r="E101" s="102" t="s">
        <v>22</v>
      </c>
      <c r="F101" s="68">
        <v>0</v>
      </c>
      <c r="G101" s="53">
        <v>0</v>
      </c>
      <c r="H101" s="54"/>
    </row>
    <row r="102" spans="1:8" s="12" customFormat="1" x14ac:dyDescent="0.25">
      <c r="A102" s="51" t="s">
        <v>356</v>
      </c>
      <c r="B102" s="51" t="s">
        <v>10</v>
      </c>
      <c r="C102" s="100" t="s">
        <v>373</v>
      </c>
      <c r="D102" s="55" t="s">
        <v>30</v>
      </c>
      <c r="E102" s="52" t="s">
        <v>22</v>
      </c>
      <c r="F102" s="68">
        <v>0</v>
      </c>
      <c r="G102" s="53">
        <v>0</v>
      </c>
      <c r="H102" s="54"/>
    </row>
    <row r="103" spans="1:8" s="12" customFormat="1" x14ac:dyDescent="0.25">
      <c r="A103" s="51" t="s">
        <v>357</v>
      </c>
      <c r="B103" s="51" t="s">
        <v>10</v>
      </c>
      <c r="C103" s="100" t="s">
        <v>374</v>
      </c>
      <c r="D103" s="55" t="s">
        <v>30</v>
      </c>
      <c r="E103" s="52" t="s">
        <v>22</v>
      </c>
      <c r="F103" s="68">
        <v>0</v>
      </c>
      <c r="G103" s="53">
        <v>0</v>
      </c>
      <c r="H103" s="54"/>
    </row>
    <row r="104" spans="1:8" s="12" customFormat="1" x14ac:dyDescent="0.25">
      <c r="A104" s="86" t="s">
        <v>358</v>
      </c>
      <c r="B104" s="86" t="s">
        <v>10</v>
      </c>
      <c r="C104" s="104" t="s">
        <v>375</v>
      </c>
      <c r="D104" s="87" t="s">
        <v>30</v>
      </c>
      <c r="E104" s="88" t="s">
        <v>22</v>
      </c>
      <c r="F104" s="105">
        <v>149118.1</v>
      </c>
      <c r="G104" s="89">
        <v>0</v>
      </c>
      <c r="H104" s="90"/>
    </row>
    <row r="105" spans="1:8" s="12" customFormat="1" x14ac:dyDescent="0.25">
      <c r="A105" s="31" t="s">
        <v>359</v>
      </c>
      <c r="B105" s="31" t="s">
        <v>10</v>
      </c>
      <c r="C105" s="77" t="s">
        <v>376</v>
      </c>
      <c r="D105" s="32" t="s">
        <v>27</v>
      </c>
      <c r="E105" s="33" t="s">
        <v>4</v>
      </c>
      <c r="F105" s="78">
        <v>0</v>
      </c>
      <c r="G105" s="34">
        <v>0</v>
      </c>
      <c r="H105" s="35"/>
    </row>
    <row r="106" spans="1:8" s="12" customFormat="1" x14ac:dyDescent="0.25">
      <c r="A106" s="22" t="s">
        <v>360</v>
      </c>
      <c r="B106" s="22" t="s">
        <v>10</v>
      </c>
      <c r="C106" s="37" t="s">
        <v>56</v>
      </c>
      <c r="D106" s="37" t="s">
        <v>366</v>
      </c>
      <c r="E106" s="25" t="s">
        <v>4</v>
      </c>
      <c r="F106" s="58">
        <v>8600</v>
      </c>
      <c r="G106" s="26">
        <v>0</v>
      </c>
      <c r="H106" s="27"/>
    </row>
    <row r="107" spans="1:8" s="12" customFormat="1" x14ac:dyDescent="0.25">
      <c r="A107" s="22" t="s">
        <v>361</v>
      </c>
      <c r="B107" s="22" t="s">
        <v>10</v>
      </c>
      <c r="C107" s="37" t="s">
        <v>57</v>
      </c>
      <c r="D107" s="37" t="s">
        <v>26</v>
      </c>
      <c r="E107" s="25" t="s">
        <v>4</v>
      </c>
      <c r="F107" s="58">
        <v>6000</v>
      </c>
      <c r="G107" s="26">
        <v>0</v>
      </c>
      <c r="H107" s="27"/>
    </row>
    <row r="108" spans="1:8" s="16" customFormat="1" x14ac:dyDescent="0.25">
      <c r="A108" s="22" t="s">
        <v>362</v>
      </c>
      <c r="B108" s="22" t="s">
        <v>10</v>
      </c>
      <c r="C108" s="37" t="s">
        <v>377</v>
      </c>
      <c r="D108" s="37" t="s">
        <v>28</v>
      </c>
      <c r="E108" s="25" t="s">
        <v>4</v>
      </c>
      <c r="F108" s="58">
        <v>4200</v>
      </c>
      <c r="G108" s="26">
        <v>0</v>
      </c>
      <c r="H108" s="27"/>
    </row>
    <row r="109" spans="1:8" s="12" customFormat="1" x14ac:dyDescent="0.25">
      <c r="A109" s="22" t="s">
        <v>363</v>
      </c>
      <c r="B109" s="22" t="s">
        <v>10</v>
      </c>
      <c r="C109" s="37" t="s">
        <v>49</v>
      </c>
      <c r="D109" s="37" t="s">
        <v>21</v>
      </c>
      <c r="E109" s="25" t="s">
        <v>4</v>
      </c>
      <c r="F109" s="58">
        <v>30000</v>
      </c>
      <c r="G109" s="26">
        <v>0</v>
      </c>
      <c r="H109" s="27"/>
    </row>
    <row r="110" spans="1:8" s="12" customFormat="1" x14ac:dyDescent="0.25">
      <c r="A110" s="91" t="s">
        <v>364</v>
      </c>
      <c r="B110" s="91" t="s">
        <v>10</v>
      </c>
      <c r="C110" s="92" t="s">
        <v>378</v>
      </c>
      <c r="D110" s="92" t="s">
        <v>30</v>
      </c>
      <c r="E110" s="93" t="s">
        <v>22</v>
      </c>
      <c r="F110" s="94">
        <v>64220.97</v>
      </c>
      <c r="G110" s="95">
        <v>0</v>
      </c>
      <c r="H110" s="96"/>
    </row>
    <row r="111" spans="1:8" s="12" customFormat="1" x14ac:dyDescent="0.25">
      <c r="A111" s="91" t="s">
        <v>365</v>
      </c>
      <c r="B111" s="91" t="s">
        <v>10</v>
      </c>
      <c r="C111" s="92" t="s">
        <v>379</v>
      </c>
      <c r="D111" s="92" t="s">
        <v>30</v>
      </c>
      <c r="E111" s="93" t="s">
        <v>22</v>
      </c>
      <c r="F111" s="94">
        <v>78200.960000000006</v>
      </c>
      <c r="G111" s="95">
        <v>0</v>
      </c>
      <c r="H111" s="96"/>
    </row>
    <row r="112" spans="1:8" s="12" customFormat="1" x14ac:dyDescent="0.25">
      <c r="A112" s="22" t="s">
        <v>380</v>
      </c>
      <c r="B112" s="22" t="s">
        <v>12</v>
      </c>
      <c r="C112" s="23" t="s">
        <v>412</v>
      </c>
      <c r="D112" s="37" t="s">
        <v>41</v>
      </c>
      <c r="E112" s="25" t="s">
        <v>4</v>
      </c>
      <c r="F112" s="58">
        <v>7500</v>
      </c>
      <c r="G112" s="58">
        <v>0</v>
      </c>
      <c r="H112" s="27"/>
    </row>
    <row r="113" spans="1:8" s="12" customFormat="1" x14ac:dyDescent="0.25">
      <c r="A113" s="22" t="s">
        <v>381</v>
      </c>
      <c r="B113" s="22" t="s">
        <v>12</v>
      </c>
      <c r="C113" s="37" t="s">
        <v>413</v>
      </c>
      <c r="D113" s="37" t="s">
        <v>321</v>
      </c>
      <c r="E113" s="25" t="s">
        <v>4</v>
      </c>
      <c r="F113" s="58">
        <v>2052.5500000000002</v>
      </c>
      <c r="G113" s="58">
        <v>0</v>
      </c>
      <c r="H113" s="27"/>
    </row>
    <row r="114" spans="1:8" s="12" customFormat="1" x14ac:dyDescent="0.25">
      <c r="A114" s="31" t="s">
        <v>382</v>
      </c>
      <c r="B114" s="31" t="s">
        <v>12</v>
      </c>
      <c r="C114" s="77" t="s">
        <v>414</v>
      </c>
      <c r="D114" s="32" t="s">
        <v>30</v>
      </c>
      <c r="E114" s="33" t="s">
        <v>22</v>
      </c>
      <c r="F114" s="78">
        <v>0</v>
      </c>
      <c r="G114" s="78">
        <v>0</v>
      </c>
      <c r="H114" s="35"/>
    </row>
    <row r="115" spans="1:8" s="12" customFormat="1" x14ac:dyDescent="0.25">
      <c r="A115" s="22" t="s">
        <v>383</v>
      </c>
      <c r="B115" s="22" t="s">
        <v>12</v>
      </c>
      <c r="C115" s="23" t="s">
        <v>415</v>
      </c>
      <c r="D115" s="37" t="s">
        <v>411</v>
      </c>
      <c r="E115" s="25" t="s">
        <v>4</v>
      </c>
      <c r="F115" s="58">
        <v>7810</v>
      </c>
      <c r="G115" s="58">
        <v>0</v>
      </c>
      <c r="H115" s="27"/>
    </row>
    <row r="116" spans="1:8" s="12" customFormat="1" x14ac:dyDescent="0.25">
      <c r="A116" s="51" t="s">
        <v>384</v>
      </c>
      <c r="B116" s="51" t="s">
        <v>12</v>
      </c>
      <c r="C116" s="55" t="s">
        <v>416</v>
      </c>
      <c r="D116" s="55" t="s">
        <v>30</v>
      </c>
      <c r="E116" s="52" t="s">
        <v>22</v>
      </c>
      <c r="F116" s="68">
        <v>0</v>
      </c>
      <c r="G116" s="68">
        <v>0</v>
      </c>
      <c r="H116" s="54"/>
    </row>
    <row r="117" spans="1:8" s="12" customFormat="1" x14ac:dyDescent="0.25">
      <c r="A117" s="22" t="s">
        <v>385</v>
      </c>
      <c r="B117" s="22" t="s">
        <v>12</v>
      </c>
      <c r="C117" s="23" t="s">
        <v>417</v>
      </c>
      <c r="D117" s="37" t="s">
        <v>411</v>
      </c>
      <c r="E117" s="25" t="s">
        <v>4</v>
      </c>
      <c r="F117" s="58">
        <v>25000</v>
      </c>
      <c r="G117" s="58">
        <v>13388.38</v>
      </c>
      <c r="H117" s="27"/>
    </row>
    <row r="118" spans="1:8" s="12" customFormat="1" x14ac:dyDescent="0.25">
      <c r="A118" s="22" t="s">
        <v>386</v>
      </c>
      <c r="B118" s="22" t="s">
        <v>12</v>
      </c>
      <c r="C118" s="37" t="s">
        <v>418</v>
      </c>
      <c r="D118" s="37" t="s">
        <v>411</v>
      </c>
      <c r="E118" s="25" t="s">
        <v>4</v>
      </c>
      <c r="F118" s="58">
        <v>125000</v>
      </c>
      <c r="G118" s="58">
        <v>0</v>
      </c>
      <c r="H118" s="27"/>
    </row>
    <row r="119" spans="1:8" s="12" customFormat="1" x14ac:dyDescent="0.25">
      <c r="A119" s="51" t="s">
        <v>387</v>
      </c>
      <c r="B119" s="51" t="s">
        <v>12</v>
      </c>
      <c r="C119" s="55" t="s">
        <v>419</v>
      </c>
      <c r="D119" s="55" t="s">
        <v>30</v>
      </c>
      <c r="E119" s="52" t="s">
        <v>22</v>
      </c>
      <c r="F119" s="68">
        <v>0</v>
      </c>
      <c r="G119" s="68">
        <v>0</v>
      </c>
      <c r="H119" s="54"/>
    </row>
    <row r="120" spans="1:8" s="12" customFormat="1" x14ac:dyDescent="0.25">
      <c r="A120" s="22" t="s">
        <v>388</v>
      </c>
      <c r="B120" s="22" t="s">
        <v>12</v>
      </c>
      <c r="C120" s="37" t="s">
        <v>420</v>
      </c>
      <c r="D120" s="37" t="s">
        <v>411</v>
      </c>
      <c r="E120" s="25" t="s">
        <v>4</v>
      </c>
      <c r="F120" s="58">
        <v>6250</v>
      </c>
      <c r="G120" s="58">
        <v>2325.89</v>
      </c>
      <c r="H120" s="27"/>
    </row>
    <row r="121" spans="1:8" s="12" customFormat="1" x14ac:dyDescent="0.25">
      <c r="A121" s="22" t="s">
        <v>389</v>
      </c>
      <c r="B121" s="22" t="s">
        <v>12</v>
      </c>
      <c r="C121" s="108" t="s">
        <v>421</v>
      </c>
      <c r="D121" s="37" t="s">
        <v>20</v>
      </c>
      <c r="E121" s="25" t="s">
        <v>4</v>
      </c>
      <c r="F121" s="58">
        <v>3631.69</v>
      </c>
      <c r="G121" s="58">
        <v>0</v>
      </c>
      <c r="H121" s="27"/>
    </row>
    <row r="122" spans="1:8" s="12" customFormat="1" x14ac:dyDescent="0.25">
      <c r="A122" s="22" t="s">
        <v>390</v>
      </c>
      <c r="B122" s="22" t="s">
        <v>12</v>
      </c>
      <c r="C122" s="49" t="s">
        <v>422</v>
      </c>
      <c r="D122" s="37" t="s">
        <v>20</v>
      </c>
      <c r="E122" s="25" t="s">
        <v>4</v>
      </c>
      <c r="F122" s="58">
        <v>7711.82</v>
      </c>
      <c r="G122" s="58">
        <v>0</v>
      </c>
      <c r="H122" s="27"/>
    </row>
    <row r="123" spans="1:8" s="12" customFormat="1" x14ac:dyDescent="0.25">
      <c r="A123" s="22" t="s">
        <v>391</v>
      </c>
      <c r="B123" s="22" t="s">
        <v>12</v>
      </c>
      <c r="C123" s="37" t="s">
        <v>423</v>
      </c>
      <c r="D123" s="37" t="s">
        <v>20</v>
      </c>
      <c r="E123" s="25" t="s">
        <v>4</v>
      </c>
      <c r="F123" s="58">
        <v>971.54</v>
      </c>
      <c r="G123" s="58">
        <v>0</v>
      </c>
      <c r="H123" s="27"/>
    </row>
    <row r="124" spans="1:8" s="12" customFormat="1" x14ac:dyDescent="0.25">
      <c r="A124" s="51" t="s">
        <v>392</v>
      </c>
      <c r="B124" s="51" t="s">
        <v>12</v>
      </c>
      <c r="C124" s="55" t="s">
        <v>424</v>
      </c>
      <c r="D124" s="55" t="s">
        <v>30</v>
      </c>
      <c r="E124" s="52" t="s">
        <v>22</v>
      </c>
      <c r="F124" s="68">
        <v>0</v>
      </c>
      <c r="G124" s="68">
        <v>0</v>
      </c>
      <c r="H124" s="54"/>
    </row>
    <row r="125" spans="1:8" s="12" customFormat="1" x14ac:dyDescent="0.25">
      <c r="A125" s="22" t="s">
        <v>393</v>
      </c>
      <c r="B125" s="22" t="s">
        <v>12</v>
      </c>
      <c r="C125" s="37" t="s">
        <v>192</v>
      </c>
      <c r="D125" s="37" t="s">
        <v>21</v>
      </c>
      <c r="E125" s="25" t="s">
        <v>4</v>
      </c>
      <c r="F125" s="58">
        <v>10000</v>
      </c>
      <c r="G125" s="58">
        <v>0</v>
      </c>
      <c r="H125" s="27"/>
    </row>
    <row r="126" spans="1:8" s="12" customFormat="1" x14ac:dyDescent="0.25">
      <c r="A126" s="22" t="s">
        <v>394</v>
      </c>
      <c r="B126" s="22" t="s">
        <v>12</v>
      </c>
      <c r="C126" s="37" t="s">
        <v>425</v>
      </c>
      <c r="D126" s="37" t="s">
        <v>411</v>
      </c>
      <c r="E126" s="25" t="s">
        <v>4</v>
      </c>
      <c r="F126" s="58">
        <v>2360</v>
      </c>
      <c r="G126" s="58">
        <v>0</v>
      </c>
      <c r="H126" s="27"/>
    </row>
    <row r="127" spans="1:8" s="12" customFormat="1" x14ac:dyDescent="0.25">
      <c r="A127" s="51" t="s">
        <v>395</v>
      </c>
      <c r="B127" s="51" t="s">
        <v>12</v>
      </c>
      <c r="C127" s="55" t="s">
        <v>426</v>
      </c>
      <c r="D127" s="55" t="s">
        <v>30</v>
      </c>
      <c r="E127" s="52" t="s">
        <v>22</v>
      </c>
      <c r="F127" s="68">
        <v>0</v>
      </c>
      <c r="G127" s="68">
        <v>0</v>
      </c>
      <c r="H127" s="54"/>
    </row>
    <row r="128" spans="1:8" s="12" customFormat="1" x14ac:dyDescent="0.25">
      <c r="A128" s="51" t="s">
        <v>396</v>
      </c>
      <c r="B128" s="51" t="s">
        <v>12</v>
      </c>
      <c r="C128" s="81" t="s">
        <v>427</v>
      </c>
      <c r="D128" s="55" t="s">
        <v>30</v>
      </c>
      <c r="E128" s="52" t="s">
        <v>22</v>
      </c>
      <c r="F128" s="68">
        <v>0</v>
      </c>
      <c r="G128" s="68">
        <v>0</v>
      </c>
      <c r="H128" s="54"/>
    </row>
    <row r="129" spans="1:8" s="12" customFormat="1" x14ac:dyDescent="0.25">
      <c r="A129" s="22" t="s">
        <v>397</v>
      </c>
      <c r="B129" s="22" t="s">
        <v>12</v>
      </c>
      <c r="C129" s="49" t="s">
        <v>428</v>
      </c>
      <c r="D129" s="37" t="s">
        <v>20</v>
      </c>
      <c r="E129" s="25" t="s">
        <v>4</v>
      </c>
      <c r="F129" s="58">
        <v>4066.62</v>
      </c>
      <c r="G129" s="58">
        <v>0</v>
      </c>
      <c r="H129" s="27"/>
    </row>
    <row r="130" spans="1:8" s="12" customFormat="1" x14ac:dyDescent="0.25">
      <c r="A130" s="111" t="s">
        <v>398</v>
      </c>
      <c r="B130" s="111" t="s">
        <v>12</v>
      </c>
      <c r="C130" s="103" t="s">
        <v>429</v>
      </c>
      <c r="D130" s="84" t="s">
        <v>20</v>
      </c>
      <c r="E130" s="85" t="s">
        <v>4</v>
      </c>
      <c r="F130" s="78">
        <v>0</v>
      </c>
      <c r="G130" s="78">
        <v>0</v>
      </c>
      <c r="H130" s="35"/>
    </row>
    <row r="131" spans="1:8" s="12" customFormat="1" x14ac:dyDescent="0.25">
      <c r="A131" s="22" t="s">
        <v>399</v>
      </c>
      <c r="B131" s="22" t="s">
        <v>12</v>
      </c>
      <c r="C131" s="49" t="s">
        <v>430</v>
      </c>
      <c r="D131" s="37" t="s">
        <v>321</v>
      </c>
      <c r="E131" s="25" t="s">
        <v>4</v>
      </c>
      <c r="F131" s="26">
        <v>9499.1200000000008</v>
      </c>
      <c r="G131" s="26">
        <v>1377.3</v>
      </c>
      <c r="H131" s="27"/>
    </row>
    <row r="132" spans="1:8" s="12" customFormat="1" x14ac:dyDescent="0.25">
      <c r="A132" s="22" t="s">
        <v>400</v>
      </c>
      <c r="B132" s="106" t="s">
        <v>12</v>
      </c>
      <c r="C132" s="49" t="s">
        <v>431</v>
      </c>
      <c r="D132" s="107" t="s">
        <v>20</v>
      </c>
      <c r="E132" s="25" t="s">
        <v>4</v>
      </c>
      <c r="F132" s="26">
        <v>15800</v>
      </c>
      <c r="G132" s="26">
        <v>0</v>
      </c>
      <c r="H132" s="27"/>
    </row>
    <row r="133" spans="1:8" s="12" customFormat="1" x14ac:dyDescent="0.25">
      <c r="A133" s="51" t="s">
        <v>401</v>
      </c>
      <c r="B133" s="51" t="s">
        <v>12</v>
      </c>
      <c r="C133" s="110" t="s">
        <v>432</v>
      </c>
      <c r="D133" s="55" t="s">
        <v>30</v>
      </c>
      <c r="E133" s="52" t="s">
        <v>22</v>
      </c>
      <c r="F133" s="53">
        <v>0</v>
      </c>
      <c r="G133" s="53">
        <v>0</v>
      </c>
      <c r="H133" s="54"/>
    </row>
    <row r="134" spans="1:8" s="12" customFormat="1" x14ac:dyDescent="0.25">
      <c r="A134" s="22" t="s">
        <v>402</v>
      </c>
      <c r="B134" s="22" t="s">
        <v>12</v>
      </c>
      <c r="C134" s="49" t="s">
        <v>433</v>
      </c>
      <c r="D134" s="37" t="s">
        <v>411</v>
      </c>
      <c r="E134" s="25" t="s">
        <v>4</v>
      </c>
      <c r="F134" s="58">
        <v>445.93</v>
      </c>
      <c r="G134" s="58">
        <v>0</v>
      </c>
      <c r="H134" s="27"/>
    </row>
    <row r="135" spans="1:8" s="12" customFormat="1" x14ac:dyDescent="0.25">
      <c r="A135" s="22" t="s">
        <v>403</v>
      </c>
      <c r="B135" s="22" t="s">
        <v>12</v>
      </c>
      <c r="C135" s="108" t="s">
        <v>434</v>
      </c>
      <c r="D135" s="37" t="s">
        <v>411</v>
      </c>
      <c r="E135" s="25" t="s">
        <v>4</v>
      </c>
      <c r="F135" s="58">
        <v>31500</v>
      </c>
      <c r="G135" s="58">
        <v>0</v>
      </c>
      <c r="H135" s="27"/>
    </row>
    <row r="136" spans="1:8" s="12" customFormat="1" x14ac:dyDescent="0.25">
      <c r="A136" s="51" t="s">
        <v>404</v>
      </c>
      <c r="B136" s="51" t="s">
        <v>12</v>
      </c>
      <c r="C136" s="100" t="s">
        <v>435</v>
      </c>
      <c r="D136" s="55" t="s">
        <v>30</v>
      </c>
      <c r="E136" s="52" t="s">
        <v>22</v>
      </c>
      <c r="F136" s="68">
        <v>0</v>
      </c>
      <c r="G136" s="68">
        <v>0</v>
      </c>
      <c r="H136" s="54"/>
    </row>
    <row r="137" spans="1:8" s="12" customFormat="1" x14ac:dyDescent="0.25">
      <c r="A137" s="51" t="s">
        <v>405</v>
      </c>
      <c r="B137" s="51" t="s">
        <v>12</v>
      </c>
      <c r="C137" s="100" t="s">
        <v>436</v>
      </c>
      <c r="D137" s="55" t="s">
        <v>30</v>
      </c>
      <c r="E137" s="52" t="s">
        <v>22</v>
      </c>
      <c r="F137" s="68">
        <v>0</v>
      </c>
      <c r="G137" s="68">
        <v>0</v>
      </c>
      <c r="H137" s="54"/>
    </row>
    <row r="138" spans="1:8" s="12" customFormat="1" ht="30" x14ac:dyDescent="0.25">
      <c r="A138" s="22" t="s">
        <v>406</v>
      </c>
      <c r="B138" s="22" t="s">
        <v>12</v>
      </c>
      <c r="C138" s="49" t="s">
        <v>437</v>
      </c>
      <c r="D138" s="37" t="s">
        <v>20</v>
      </c>
      <c r="E138" s="25" t="s">
        <v>4</v>
      </c>
      <c r="F138" s="58">
        <v>49200</v>
      </c>
      <c r="G138" s="58">
        <v>0</v>
      </c>
      <c r="H138" s="27"/>
    </row>
    <row r="139" spans="1:8" s="12" customFormat="1" x14ac:dyDescent="0.25">
      <c r="A139" s="22" t="s">
        <v>407</v>
      </c>
      <c r="B139" s="22" t="s">
        <v>12</v>
      </c>
      <c r="C139" s="109" t="s">
        <v>438</v>
      </c>
      <c r="D139" s="37" t="s">
        <v>20</v>
      </c>
      <c r="E139" s="25" t="s">
        <v>4</v>
      </c>
      <c r="F139" s="58">
        <v>17632</v>
      </c>
      <c r="G139" s="58">
        <v>0</v>
      </c>
      <c r="H139" s="27"/>
    </row>
    <row r="140" spans="1:8" s="12" customFormat="1" x14ac:dyDescent="0.25">
      <c r="A140" s="22" t="s">
        <v>408</v>
      </c>
      <c r="B140" s="22" t="s">
        <v>12</v>
      </c>
      <c r="C140" s="28" t="s">
        <v>439</v>
      </c>
      <c r="D140" s="37" t="s">
        <v>20</v>
      </c>
      <c r="E140" s="25" t="s">
        <v>4</v>
      </c>
      <c r="F140" s="58">
        <v>11500</v>
      </c>
      <c r="G140" s="58">
        <v>0</v>
      </c>
      <c r="H140" s="27"/>
    </row>
    <row r="141" spans="1:8" s="12" customFormat="1" ht="30" x14ac:dyDescent="0.25">
      <c r="A141" s="22" t="s">
        <v>409</v>
      </c>
      <c r="B141" s="22" t="s">
        <v>12</v>
      </c>
      <c r="C141" s="49" t="s">
        <v>440</v>
      </c>
      <c r="D141" s="37" t="s">
        <v>20</v>
      </c>
      <c r="E141" s="25" t="s">
        <v>4</v>
      </c>
      <c r="F141" s="58">
        <v>47010.42</v>
      </c>
      <c r="G141" s="58">
        <v>0</v>
      </c>
      <c r="H141" s="27"/>
    </row>
    <row r="142" spans="1:8" s="12" customFormat="1" x14ac:dyDescent="0.25">
      <c r="A142" s="51" t="s">
        <v>410</v>
      </c>
      <c r="B142" s="51" t="s">
        <v>12</v>
      </c>
      <c r="C142" s="56" t="s">
        <v>441</v>
      </c>
      <c r="D142" s="101" t="s">
        <v>30</v>
      </c>
      <c r="E142" s="52" t="s">
        <v>22</v>
      </c>
      <c r="F142" s="68">
        <v>0</v>
      </c>
      <c r="G142" s="68">
        <v>0</v>
      </c>
      <c r="H142" s="54"/>
    </row>
    <row r="143" spans="1:8" s="12" customFormat="1" x14ac:dyDescent="0.25">
      <c r="A143" s="22" t="s">
        <v>442</v>
      </c>
      <c r="B143" s="22" t="s">
        <v>13</v>
      </c>
      <c r="C143" s="49" t="s">
        <v>475</v>
      </c>
      <c r="D143" s="37" t="s">
        <v>167</v>
      </c>
      <c r="E143" s="25" t="s">
        <v>4</v>
      </c>
      <c r="F143" s="58">
        <v>20000</v>
      </c>
      <c r="G143" s="58">
        <v>0</v>
      </c>
      <c r="H143" s="27"/>
    </row>
    <row r="144" spans="1:8" s="12" customFormat="1" x14ac:dyDescent="0.25">
      <c r="A144" s="17" t="s">
        <v>443</v>
      </c>
      <c r="B144" s="17" t="s">
        <v>13</v>
      </c>
      <c r="C144" s="50" t="s">
        <v>476</v>
      </c>
      <c r="D144" s="46" t="s">
        <v>27</v>
      </c>
      <c r="E144" s="18" t="s">
        <v>4</v>
      </c>
      <c r="F144" s="65">
        <v>1500</v>
      </c>
      <c r="G144" s="65">
        <v>1500</v>
      </c>
      <c r="H144" s="20"/>
    </row>
    <row r="145" spans="1:8" s="12" customFormat="1" x14ac:dyDescent="0.25">
      <c r="A145" s="22" t="s">
        <v>444</v>
      </c>
      <c r="B145" s="22" t="s">
        <v>13</v>
      </c>
      <c r="C145" s="23" t="s">
        <v>477</v>
      </c>
      <c r="D145" s="37" t="s">
        <v>21</v>
      </c>
      <c r="E145" s="25" t="s">
        <v>4</v>
      </c>
      <c r="F145" s="58">
        <v>1900</v>
      </c>
      <c r="G145" s="58">
        <v>0</v>
      </c>
      <c r="H145" s="27"/>
    </row>
    <row r="146" spans="1:8" s="12" customFormat="1" x14ac:dyDescent="0.25">
      <c r="A146" s="22" t="s">
        <v>445</v>
      </c>
      <c r="B146" s="22" t="s">
        <v>13</v>
      </c>
      <c r="C146" s="49" t="s">
        <v>67</v>
      </c>
      <c r="D146" s="37" t="s">
        <v>37</v>
      </c>
      <c r="E146" s="25" t="s">
        <v>4</v>
      </c>
      <c r="F146" s="58">
        <v>6000</v>
      </c>
      <c r="G146" s="58">
        <v>0</v>
      </c>
      <c r="H146" s="27"/>
    </row>
    <row r="147" spans="1:8" s="12" customFormat="1" x14ac:dyDescent="0.25">
      <c r="A147" s="22" t="s">
        <v>446</v>
      </c>
      <c r="B147" s="22" t="s">
        <v>13</v>
      </c>
      <c r="C147" s="62" t="s">
        <v>68</v>
      </c>
      <c r="D147" s="37" t="s">
        <v>321</v>
      </c>
      <c r="E147" s="25" t="s">
        <v>4</v>
      </c>
      <c r="F147" s="58">
        <v>4000</v>
      </c>
      <c r="G147" s="58">
        <v>0</v>
      </c>
      <c r="H147" s="27"/>
    </row>
    <row r="148" spans="1:8" s="12" customFormat="1" x14ac:dyDescent="0.25">
      <c r="A148" s="22" t="s">
        <v>447</v>
      </c>
      <c r="B148" s="22" t="s">
        <v>13</v>
      </c>
      <c r="C148" s="108" t="s">
        <v>69</v>
      </c>
      <c r="D148" s="37" t="s">
        <v>20</v>
      </c>
      <c r="E148" s="25" t="s">
        <v>4</v>
      </c>
      <c r="F148" s="58">
        <v>5000</v>
      </c>
      <c r="G148" s="58">
        <v>0</v>
      </c>
      <c r="H148" s="27"/>
    </row>
    <row r="149" spans="1:8" s="12" customFormat="1" x14ac:dyDescent="0.25">
      <c r="A149" s="22" t="s">
        <v>448</v>
      </c>
      <c r="B149" s="22" t="s">
        <v>13</v>
      </c>
      <c r="C149" s="49" t="s">
        <v>478</v>
      </c>
      <c r="D149" s="37" t="s">
        <v>20</v>
      </c>
      <c r="E149" s="25" t="s">
        <v>4</v>
      </c>
      <c r="F149" s="58">
        <v>7500</v>
      </c>
      <c r="G149" s="58">
        <v>651.54999999999995</v>
      </c>
      <c r="H149" s="27"/>
    </row>
    <row r="150" spans="1:8" s="12" customFormat="1" x14ac:dyDescent="0.25">
      <c r="A150" s="22" t="s">
        <v>449</v>
      </c>
      <c r="B150" s="22" t="s">
        <v>13</v>
      </c>
      <c r="C150" s="49" t="s">
        <v>479</v>
      </c>
      <c r="D150" s="37" t="s">
        <v>20</v>
      </c>
      <c r="E150" s="25" t="s">
        <v>4</v>
      </c>
      <c r="F150" s="58">
        <v>3000</v>
      </c>
      <c r="G150" s="58">
        <v>1665.72</v>
      </c>
      <c r="H150" s="27"/>
    </row>
    <row r="151" spans="1:8" s="12" customFormat="1" x14ac:dyDescent="0.25">
      <c r="A151" s="22" t="s">
        <v>450</v>
      </c>
      <c r="B151" s="22" t="s">
        <v>13</v>
      </c>
      <c r="C151" s="23" t="s">
        <v>480</v>
      </c>
      <c r="D151" s="37" t="s">
        <v>20</v>
      </c>
      <c r="E151" s="25" t="s">
        <v>4</v>
      </c>
      <c r="F151" s="58">
        <v>2000</v>
      </c>
      <c r="G151" s="58">
        <v>0</v>
      </c>
      <c r="H151" s="27"/>
    </row>
    <row r="152" spans="1:8" s="12" customFormat="1" x14ac:dyDescent="0.25">
      <c r="A152" s="22" t="s">
        <v>451</v>
      </c>
      <c r="B152" s="22" t="s">
        <v>13</v>
      </c>
      <c r="C152" s="23" t="s">
        <v>481</v>
      </c>
      <c r="D152" s="37" t="s">
        <v>20</v>
      </c>
      <c r="E152" s="25" t="s">
        <v>4</v>
      </c>
      <c r="F152" s="58">
        <v>6800</v>
      </c>
      <c r="G152" s="58">
        <v>0</v>
      </c>
      <c r="H152" s="27"/>
    </row>
    <row r="153" spans="1:8" s="12" customFormat="1" x14ac:dyDescent="0.25">
      <c r="A153" s="22" t="s">
        <v>452</v>
      </c>
      <c r="B153" s="22" t="s">
        <v>13</v>
      </c>
      <c r="C153" s="23" t="s">
        <v>482</v>
      </c>
      <c r="D153" s="37" t="s">
        <v>20</v>
      </c>
      <c r="E153" s="25" t="s">
        <v>4</v>
      </c>
      <c r="F153" s="58">
        <v>27500</v>
      </c>
      <c r="G153" s="58">
        <v>0</v>
      </c>
      <c r="H153" s="27"/>
    </row>
    <row r="154" spans="1:8" s="12" customFormat="1" x14ac:dyDescent="0.25">
      <c r="A154" s="22" t="s">
        <v>453</v>
      </c>
      <c r="B154" s="22" t="s">
        <v>13</v>
      </c>
      <c r="C154" s="23" t="s">
        <v>483</v>
      </c>
      <c r="D154" s="37" t="s">
        <v>28</v>
      </c>
      <c r="E154" s="25" t="s">
        <v>4</v>
      </c>
      <c r="F154" s="58">
        <v>5600</v>
      </c>
      <c r="G154" s="58">
        <v>0</v>
      </c>
      <c r="H154" s="27"/>
    </row>
    <row r="155" spans="1:8" s="12" customFormat="1" x14ac:dyDescent="0.25">
      <c r="A155" s="22" t="s">
        <v>454</v>
      </c>
      <c r="B155" s="22" t="s">
        <v>13</v>
      </c>
      <c r="C155" s="23" t="s">
        <v>90</v>
      </c>
      <c r="D155" s="37" t="s">
        <v>44</v>
      </c>
      <c r="E155" s="25" t="s">
        <v>4</v>
      </c>
      <c r="F155" s="58">
        <v>50000</v>
      </c>
      <c r="G155" s="58">
        <v>2318.1799999999998</v>
      </c>
      <c r="H155" s="27"/>
    </row>
    <row r="156" spans="1:8" s="12" customFormat="1" x14ac:dyDescent="0.25">
      <c r="A156" s="22" t="s">
        <v>455</v>
      </c>
      <c r="B156" s="22" t="s">
        <v>13</v>
      </c>
      <c r="C156" s="49" t="s">
        <v>102</v>
      </c>
      <c r="D156" s="37" t="s">
        <v>26</v>
      </c>
      <c r="E156" s="25" t="s">
        <v>4</v>
      </c>
      <c r="F156" s="58">
        <v>5000</v>
      </c>
      <c r="G156" s="58">
        <v>0</v>
      </c>
      <c r="H156" s="27"/>
    </row>
    <row r="157" spans="1:8" s="12" customFormat="1" x14ac:dyDescent="0.25">
      <c r="A157" s="22" t="s">
        <v>456</v>
      </c>
      <c r="B157" s="22" t="s">
        <v>13</v>
      </c>
      <c r="C157" s="49" t="s">
        <v>103</v>
      </c>
      <c r="D157" s="37" t="s">
        <v>26</v>
      </c>
      <c r="E157" s="25" t="s">
        <v>4</v>
      </c>
      <c r="F157" s="58">
        <v>5000</v>
      </c>
      <c r="G157" s="58">
        <v>0</v>
      </c>
      <c r="H157" s="27"/>
    </row>
    <row r="158" spans="1:8" s="12" customFormat="1" x14ac:dyDescent="0.25">
      <c r="A158" s="22" t="s">
        <v>91</v>
      </c>
      <c r="B158" s="22" t="s">
        <v>13</v>
      </c>
      <c r="C158" s="62" t="s">
        <v>130</v>
      </c>
      <c r="D158" s="37" t="s">
        <v>28</v>
      </c>
      <c r="E158" s="25" t="s">
        <v>4</v>
      </c>
      <c r="F158" s="58">
        <v>1000</v>
      </c>
      <c r="G158" s="58">
        <v>0</v>
      </c>
      <c r="H158" s="27"/>
    </row>
    <row r="159" spans="1:8" s="12" customFormat="1" x14ac:dyDescent="0.25">
      <c r="A159" s="22" t="s">
        <v>457</v>
      </c>
      <c r="B159" s="22" t="s">
        <v>13</v>
      </c>
      <c r="C159" s="61" t="s">
        <v>129</v>
      </c>
      <c r="D159" s="37" t="s">
        <v>30</v>
      </c>
      <c r="E159" s="25" t="s">
        <v>4</v>
      </c>
      <c r="F159" s="58">
        <v>10000</v>
      </c>
      <c r="G159" s="58">
        <v>0</v>
      </c>
      <c r="H159" s="27"/>
    </row>
    <row r="160" spans="1:8" s="12" customFormat="1" x14ac:dyDescent="0.25">
      <c r="A160" s="22" t="s">
        <v>458</v>
      </c>
      <c r="B160" s="22" t="s">
        <v>13</v>
      </c>
      <c r="C160" s="61" t="s">
        <v>131</v>
      </c>
      <c r="D160" s="37" t="s">
        <v>21</v>
      </c>
      <c r="E160" s="25" t="s">
        <v>4</v>
      </c>
      <c r="F160" s="58">
        <v>25000</v>
      </c>
      <c r="G160" s="58">
        <v>0</v>
      </c>
      <c r="H160" s="27"/>
    </row>
    <row r="161" spans="1:8" s="12" customFormat="1" x14ac:dyDescent="0.25">
      <c r="A161" s="22" t="s">
        <v>459</v>
      </c>
      <c r="B161" s="22" t="s">
        <v>13</v>
      </c>
      <c r="C161" s="61" t="s">
        <v>484</v>
      </c>
      <c r="D161" s="37" t="s">
        <v>20</v>
      </c>
      <c r="E161" s="25" t="s">
        <v>4</v>
      </c>
      <c r="F161" s="58">
        <v>15000</v>
      </c>
      <c r="G161" s="58">
        <v>0</v>
      </c>
      <c r="H161" s="27"/>
    </row>
    <row r="162" spans="1:8" s="12" customFormat="1" x14ac:dyDescent="0.25">
      <c r="A162" s="22" t="s">
        <v>460</v>
      </c>
      <c r="B162" s="22" t="s">
        <v>13</v>
      </c>
      <c r="C162" s="61" t="s">
        <v>485</v>
      </c>
      <c r="D162" s="37" t="s">
        <v>21</v>
      </c>
      <c r="E162" s="25" t="s">
        <v>4</v>
      </c>
      <c r="F162" s="58">
        <v>10000</v>
      </c>
      <c r="G162" s="58">
        <v>0</v>
      </c>
      <c r="H162" s="27"/>
    </row>
    <row r="163" spans="1:8" s="12" customFormat="1" x14ac:dyDescent="0.25">
      <c r="A163" s="22" t="s">
        <v>461</v>
      </c>
      <c r="B163" s="22" t="s">
        <v>13</v>
      </c>
      <c r="C163" s="61" t="s">
        <v>486</v>
      </c>
      <c r="D163" s="37" t="s">
        <v>21</v>
      </c>
      <c r="E163" s="25" t="s">
        <v>4</v>
      </c>
      <c r="F163" s="58">
        <v>10000</v>
      </c>
      <c r="G163" s="58">
        <v>0</v>
      </c>
      <c r="H163" s="27"/>
    </row>
    <row r="164" spans="1:8" s="12" customFormat="1" x14ac:dyDescent="0.25">
      <c r="A164" s="31" t="s">
        <v>462</v>
      </c>
      <c r="B164" s="31" t="s">
        <v>13</v>
      </c>
      <c r="C164" s="36" t="s">
        <v>156</v>
      </c>
      <c r="D164" s="32" t="s">
        <v>26</v>
      </c>
      <c r="E164" s="33" t="s">
        <v>4</v>
      </c>
      <c r="F164" s="78">
        <v>0</v>
      </c>
      <c r="G164" s="78">
        <v>0</v>
      </c>
      <c r="H164" s="35"/>
    </row>
    <row r="165" spans="1:8" s="16" customFormat="1" x14ac:dyDescent="0.25">
      <c r="A165" s="31" t="s">
        <v>463</v>
      </c>
      <c r="B165" s="31" t="s">
        <v>13</v>
      </c>
      <c r="C165" s="36" t="s">
        <v>487</v>
      </c>
      <c r="D165" s="32" t="s">
        <v>30</v>
      </c>
      <c r="E165" s="33" t="s">
        <v>22</v>
      </c>
      <c r="F165" s="78">
        <v>0</v>
      </c>
      <c r="G165" s="78">
        <v>0</v>
      </c>
      <c r="H165" s="35"/>
    </row>
    <row r="166" spans="1:8" s="16" customFormat="1" x14ac:dyDescent="0.25">
      <c r="A166" s="22" t="s">
        <v>464</v>
      </c>
      <c r="B166" s="22" t="s">
        <v>13</v>
      </c>
      <c r="C166" s="61" t="s">
        <v>488</v>
      </c>
      <c r="D166" s="37" t="s">
        <v>20</v>
      </c>
      <c r="E166" s="25" t="s">
        <v>4</v>
      </c>
      <c r="F166" s="58">
        <v>6250</v>
      </c>
      <c r="G166" s="58">
        <v>0</v>
      </c>
      <c r="H166" s="27"/>
    </row>
    <row r="167" spans="1:8" s="16" customFormat="1" x14ac:dyDescent="0.25">
      <c r="A167" s="51" t="s">
        <v>465</v>
      </c>
      <c r="B167" s="51" t="s">
        <v>13</v>
      </c>
      <c r="C167" s="56" t="s">
        <v>489</v>
      </c>
      <c r="D167" s="55" t="s">
        <v>30</v>
      </c>
      <c r="E167" s="52" t="s">
        <v>22</v>
      </c>
      <c r="F167" s="68">
        <v>0</v>
      </c>
      <c r="G167" s="68">
        <v>0</v>
      </c>
      <c r="H167" s="54"/>
    </row>
    <row r="168" spans="1:8" s="16" customFormat="1" x14ac:dyDescent="0.25">
      <c r="A168" s="22" t="s">
        <v>466</v>
      </c>
      <c r="B168" s="22" t="s">
        <v>13</v>
      </c>
      <c r="C168" s="61" t="s">
        <v>490</v>
      </c>
      <c r="D168" s="37" t="s">
        <v>21</v>
      </c>
      <c r="E168" s="25" t="s">
        <v>4</v>
      </c>
      <c r="F168" s="58">
        <v>50000</v>
      </c>
      <c r="G168" s="58">
        <v>0</v>
      </c>
      <c r="H168" s="27"/>
    </row>
    <row r="169" spans="1:8" s="16" customFormat="1" x14ac:dyDescent="0.25">
      <c r="A169" s="22" t="s">
        <v>467</v>
      </c>
      <c r="B169" s="22" t="s">
        <v>13</v>
      </c>
      <c r="C169" s="61" t="s">
        <v>491</v>
      </c>
      <c r="D169" s="37" t="s">
        <v>20</v>
      </c>
      <c r="E169" s="25" t="s">
        <v>4</v>
      </c>
      <c r="F169" s="58">
        <v>20000</v>
      </c>
      <c r="G169" s="58">
        <v>0</v>
      </c>
      <c r="H169" s="27"/>
    </row>
    <row r="170" spans="1:8" s="16" customFormat="1" x14ac:dyDescent="0.25">
      <c r="A170" s="22" t="s">
        <v>468</v>
      </c>
      <c r="B170" s="22" t="s">
        <v>13</v>
      </c>
      <c r="C170" s="61" t="s">
        <v>158</v>
      </c>
      <c r="D170" s="37" t="s">
        <v>20</v>
      </c>
      <c r="E170" s="25" t="s">
        <v>4</v>
      </c>
      <c r="F170" s="58">
        <v>20000</v>
      </c>
      <c r="G170" s="58">
        <v>127.3</v>
      </c>
      <c r="H170" s="27"/>
    </row>
    <row r="171" spans="1:8" s="16" customFormat="1" x14ac:dyDescent="0.25">
      <c r="A171" s="22" t="s">
        <v>469</v>
      </c>
      <c r="B171" s="22" t="s">
        <v>13</v>
      </c>
      <c r="C171" s="61" t="s">
        <v>492</v>
      </c>
      <c r="D171" s="37" t="s">
        <v>39</v>
      </c>
      <c r="E171" s="25" t="s">
        <v>4</v>
      </c>
      <c r="F171" s="58">
        <v>15000</v>
      </c>
      <c r="G171" s="58">
        <v>0</v>
      </c>
      <c r="H171" s="27"/>
    </row>
    <row r="172" spans="1:8" s="16" customFormat="1" x14ac:dyDescent="0.25">
      <c r="A172" s="22" t="s">
        <v>470</v>
      </c>
      <c r="B172" s="22" t="s">
        <v>13</v>
      </c>
      <c r="C172" s="61" t="s">
        <v>493</v>
      </c>
      <c r="D172" s="37" t="s">
        <v>26</v>
      </c>
      <c r="E172" s="25" t="s">
        <v>4</v>
      </c>
      <c r="F172" s="58">
        <v>10000</v>
      </c>
      <c r="G172" s="58">
        <v>0</v>
      </c>
      <c r="H172" s="27"/>
    </row>
    <row r="173" spans="1:8" s="16" customFormat="1" x14ac:dyDescent="0.25">
      <c r="A173" s="60" t="s">
        <v>471</v>
      </c>
      <c r="B173" s="22" t="s">
        <v>13</v>
      </c>
      <c r="C173" s="61" t="s">
        <v>494</v>
      </c>
      <c r="D173" s="37" t="s">
        <v>20</v>
      </c>
      <c r="E173" s="25" t="s">
        <v>4</v>
      </c>
      <c r="F173" s="58">
        <v>16354</v>
      </c>
      <c r="G173" s="58">
        <v>0</v>
      </c>
      <c r="H173" s="27"/>
    </row>
    <row r="174" spans="1:8" s="16" customFormat="1" x14ac:dyDescent="0.25">
      <c r="A174" s="17" t="s">
        <v>472</v>
      </c>
      <c r="B174" s="17" t="s">
        <v>13</v>
      </c>
      <c r="C174" s="30" t="s">
        <v>495</v>
      </c>
      <c r="D174" s="46" t="s">
        <v>21</v>
      </c>
      <c r="E174" s="18" t="s">
        <v>4</v>
      </c>
      <c r="F174" s="65">
        <v>23049.16</v>
      </c>
      <c r="G174" s="65">
        <v>23049.16</v>
      </c>
      <c r="H174" s="20"/>
    </row>
    <row r="175" spans="1:8" s="16" customFormat="1" x14ac:dyDescent="0.25">
      <c r="A175" s="22" t="s">
        <v>473</v>
      </c>
      <c r="B175" s="22" t="s">
        <v>13</v>
      </c>
      <c r="C175" s="61" t="s">
        <v>496</v>
      </c>
      <c r="D175" s="37" t="s">
        <v>20</v>
      </c>
      <c r="E175" s="25" t="s">
        <v>4</v>
      </c>
      <c r="F175" s="58">
        <v>5000</v>
      </c>
      <c r="G175" s="58">
        <v>0</v>
      </c>
      <c r="H175" s="27"/>
    </row>
    <row r="176" spans="1:8" s="16" customFormat="1" ht="60" x14ac:dyDescent="0.25">
      <c r="A176" s="22" t="s">
        <v>474</v>
      </c>
      <c r="B176" s="22" t="s">
        <v>13</v>
      </c>
      <c r="C176" s="61" t="s">
        <v>497</v>
      </c>
      <c r="D176" s="37" t="s">
        <v>30</v>
      </c>
      <c r="E176" s="25" t="s">
        <v>4</v>
      </c>
      <c r="F176" s="58">
        <v>10000</v>
      </c>
      <c r="G176" s="58">
        <v>0</v>
      </c>
      <c r="H176" s="27"/>
    </row>
    <row r="177" spans="1:8" s="12" customFormat="1" x14ac:dyDescent="0.25">
      <c r="A177" s="22" t="s">
        <v>498</v>
      </c>
      <c r="B177" s="22" t="s">
        <v>11</v>
      </c>
      <c r="C177" s="61" t="s">
        <v>509</v>
      </c>
      <c r="D177" s="37" t="s">
        <v>28</v>
      </c>
      <c r="E177" s="25" t="s">
        <v>4</v>
      </c>
      <c r="F177" s="26">
        <v>20000</v>
      </c>
      <c r="G177" s="26">
        <v>0</v>
      </c>
      <c r="H177" s="27"/>
    </row>
    <row r="178" spans="1:8" s="12" customFormat="1" x14ac:dyDescent="0.25">
      <c r="A178" s="51" t="s">
        <v>499</v>
      </c>
      <c r="B178" s="51" t="s">
        <v>11</v>
      </c>
      <c r="C178" s="56" t="s">
        <v>510</v>
      </c>
      <c r="D178" s="55" t="s">
        <v>30</v>
      </c>
      <c r="E178" s="52" t="s">
        <v>22</v>
      </c>
      <c r="F178" s="53">
        <v>0</v>
      </c>
      <c r="G178" s="53">
        <v>0</v>
      </c>
      <c r="H178" s="54"/>
    </row>
    <row r="179" spans="1:8" s="12" customFormat="1" x14ac:dyDescent="0.25">
      <c r="A179" s="60" t="s">
        <v>500</v>
      </c>
      <c r="B179" s="22" t="s">
        <v>11</v>
      </c>
      <c r="C179" s="61" t="s">
        <v>511</v>
      </c>
      <c r="D179" s="37" t="s">
        <v>366</v>
      </c>
      <c r="E179" s="25" t="s">
        <v>4</v>
      </c>
      <c r="F179" s="26">
        <v>15000</v>
      </c>
      <c r="G179" s="26">
        <v>0</v>
      </c>
      <c r="H179" s="60"/>
    </row>
    <row r="180" spans="1:8" s="12" customFormat="1" x14ac:dyDescent="0.25">
      <c r="A180" s="60" t="s">
        <v>501</v>
      </c>
      <c r="B180" s="22" t="s">
        <v>11</v>
      </c>
      <c r="C180" s="61" t="s">
        <v>512</v>
      </c>
      <c r="D180" s="37" t="s">
        <v>21</v>
      </c>
      <c r="E180" s="25" t="s">
        <v>4</v>
      </c>
      <c r="F180" s="26">
        <v>26429.43</v>
      </c>
      <c r="G180" s="26">
        <v>0</v>
      </c>
      <c r="H180" s="60"/>
    </row>
    <row r="181" spans="1:8" s="12" customFormat="1" x14ac:dyDescent="0.25">
      <c r="A181" s="60" t="s">
        <v>502</v>
      </c>
      <c r="B181" s="22" t="s">
        <v>11</v>
      </c>
      <c r="C181" s="49" t="s">
        <v>513</v>
      </c>
      <c r="D181" s="37" t="s">
        <v>40</v>
      </c>
      <c r="E181" s="25" t="s">
        <v>4</v>
      </c>
      <c r="F181" s="26">
        <v>42500</v>
      </c>
      <c r="G181" s="26">
        <v>0</v>
      </c>
      <c r="H181" s="60"/>
    </row>
    <row r="182" spans="1:8" s="12" customFormat="1" x14ac:dyDescent="0.25">
      <c r="A182" s="29" t="s">
        <v>503</v>
      </c>
      <c r="B182" s="17" t="s">
        <v>11</v>
      </c>
      <c r="C182" s="30" t="s">
        <v>514</v>
      </c>
      <c r="D182" s="46" t="s">
        <v>27</v>
      </c>
      <c r="E182" s="18" t="s">
        <v>4</v>
      </c>
      <c r="F182" s="19">
        <v>1500</v>
      </c>
      <c r="G182" s="19">
        <v>1500</v>
      </c>
      <c r="H182" s="29"/>
    </row>
    <row r="183" spans="1:8" s="16" customFormat="1" x14ac:dyDescent="0.25">
      <c r="A183" s="59" t="s">
        <v>504</v>
      </c>
      <c r="B183" s="51" t="s">
        <v>11</v>
      </c>
      <c r="C183" s="56" t="s">
        <v>515</v>
      </c>
      <c r="D183" s="55" t="s">
        <v>30</v>
      </c>
      <c r="E183" s="52" t="s">
        <v>22</v>
      </c>
      <c r="F183" s="53">
        <v>0</v>
      </c>
      <c r="G183" s="53">
        <v>0</v>
      </c>
      <c r="H183" s="59"/>
    </row>
    <row r="184" spans="1:8" s="12" customFormat="1" x14ac:dyDescent="0.25">
      <c r="A184" s="60" t="s">
        <v>505</v>
      </c>
      <c r="B184" s="22" t="s">
        <v>11</v>
      </c>
      <c r="C184" s="61" t="s">
        <v>516</v>
      </c>
      <c r="D184" s="37" t="s">
        <v>21</v>
      </c>
      <c r="E184" s="25" t="s">
        <v>4</v>
      </c>
      <c r="F184" s="26">
        <v>5000</v>
      </c>
      <c r="G184" s="26">
        <v>0</v>
      </c>
      <c r="H184" s="60"/>
    </row>
    <row r="185" spans="1:8" s="12" customFormat="1" x14ac:dyDescent="0.25">
      <c r="A185" s="60" t="s">
        <v>506</v>
      </c>
      <c r="B185" s="22" t="s">
        <v>11</v>
      </c>
      <c r="C185" s="61" t="s">
        <v>517</v>
      </c>
      <c r="D185" s="37" t="s">
        <v>39</v>
      </c>
      <c r="E185" s="25" t="s">
        <v>4</v>
      </c>
      <c r="F185" s="26">
        <v>10000</v>
      </c>
      <c r="G185" s="26">
        <v>0</v>
      </c>
      <c r="H185" s="60"/>
    </row>
    <row r="186" spans="1:8" s="12" customFormat="1" x14ac:dyDescent="0.25">
      <c r="A186" s="60" t="s">
        <v>507</v>
      </c>
      <c r="B186" s="22" t="s">
        <v>11</v>
      </c>
      <c r="C186" s="61" t="s">
        <v>518</v>
      </c>
      <c r="D186" s="37" t="s">
        <v>26</v>
      </c>
      <c r="E186" s="25" t="s">
        <v>4</v>
      </c>
      <c r="F186" s="26">
        <v>30000</v>
      </c>
      <c r="G186" s="26">
        <v>0</v>
      </c>
      <c r="H186" s="27"/>
    </row>
    <row r="187" spans="1:8" s="12" customFormat="1" x14ac:dyDescent="0.25">
      <c r="A187" s="60" t="s">
        <v>508</v>
      </c>
      <c r="B187" s="22" t="s">
        <v>11</v>
      </c>
      <c r="C187" s="61" t="s">
        <v>519</v>
      </c>
      <c r="D187" s="37" t="s">
        <v>21</v>
      </c>
      <c r="E187" s="25" t="s">
        <v>4</v>
      </c>
      <c r="F187" s="26">
        <v>602</v>
      </c>
      <c r="G187" s="26">
        <v>0</v>
      </c>
      <c r="H187" s="60"/>
    </row>
    <row r="188" spans="1:8" s="16" customFormat="1" x14ac:dyDescent="0.25">
      <c r="A188" s="22" t="s">
        <v>520</v>
      </c>
      <c r="B188" s="22" t="s">
        <v>16</v>
      </c>
      <c r="C188" s="61" t="s">
        <v>553</v>
      </c>
      <c r="D188" s="37" t="s">
        <v>20</v>
      </c>
      <c r="E188" s="25" t="s">
        <v>4</v>
      </c>
      <c r="F188" s="26">
        <v>20000</v>
      </c>
      <c r="G188" s="26">
        <v>169.36</v>
      </c>
      <c r="H188" s="27"/>
    </row>
    <row r="189" spans="1:8" s="16" customFormat="1" x14ac:dyDescent="0.25">
      <c r="A189" s="22" t="s">
        <v>521</v>
      </c>
      <c r="B189" s="22" t="s">
        <v>16</v>
      </c>
      <c r="C189" s="49" t="s">
        <v>554</v>
      </c>
      <c r="D189" s="37" t="s">
        <v>20</v>
      </c>
      <c r="E189" s="25" t="s">
        <v>4</v>
      </c>
      <c r="F189" s="26">
        <v>5000</v>
      </c>
      <c r="G189" s="26">
        <v>0</v>
      </c>
      <c r="H189" s="27"/>
    </row>
    <row r="190" spans="1:8" s="12" customFormat="1" x14ac:dyDescent="0.25">
      <c r="A190" s="22" t="s">
        <v>522</v>
      </c>
      <c r="B190" s="22" t="s">
        <v>16</v>
      </c>
      <c r="C190" s="61" t="s">
        <v>555</v>
      </c>
      <c r="D190" s="37" t="s">
        <v>20</v>
      </c>
      <c r="E190" s="25" t="s">
        <v>4</v>
      </c>
      <c r="F190" s="26">
        <v>10000</v>
      </c>
      <c r="G190" s="26">
        <v>0</v>
      </c>
      <c r="H190" s="27"/>
    </row>
    <row r="191" spans="1:8" s="12" customFormat="1" x14ac:dyDescent="0.25">
      <c r="A191" s="22" t="s">
        <v>523</v>
      </c>
      <c r="B191" s="22" t="s">
        <v>16</v>
      </c>
      <c r="C191" s="23" t="s">
        <v>556</v>
      </c>
      <c r="D191" s="37" t="s">
        <v>20</v>
      </c>
      <c r="E191" s="25" t="s">
        <v>4</v>
      </c>
      <c r="F191" s="26">
        <v>5000</v>
      </c>
      <c r="G191" s="26">
        <v>0</v>
      </c>
      <c r="H191" s="27"/>
    </row>
    <row r="192" spans="1:8" s="16" customFormat="1" x14ac:dyDescent="0.25">
      <c r="A192" s="22" t="s">
        <v>524</v>
      </c>
      <c r="B192" s="22" t="s">
        <v>16</v>
      </c>
      <c r="C192" s="23" t="s">
        <v>557</v>
      </c>
      <c r="D192" s="47" t="s">
        <v>21</v>
      </c>
      <c r="E192" s="25" t="s">
        <v>4</v>
      </c>
      <c r="F192" s="26">
        <v>24000</v>
      </c>
      <c r="G192" s="26">
        <v>0</v>
      </c>
      <c r="H192" s="27"/>
    </row>
    <row r="193" spans="1:8" s="12" customFormat="1" x14ac:dyDescent="0.25">
      <c r="A193" s="22" t="s">
        <v>525</v>
      </c>
      <c r="B193" s="22" t="s">
        <v>16</v>
      </c>
      <c r="C193" s="63" t="s">
        <v>558</v>
      </c>
      <c r="D193" s="37" t="s">
        <v>26</v>
      </c>
      <c r="E193" s="25" t="s">
        <v>4</v>
      </c>
      <c r="F193" s="26">
        <v>20000</v>
      </c>
      <c r="G193" s="26">
        <v>0</v>
      </c>
      <c r="H193" s="27"/>
    </row>
    <row r="194" spans="1:8" s="12" customFormat="1" x14ac:dyDescent="0.25">
      <c r="A194" s="22" t="s">
        <v>526</v>
      </c>
      <c r="B194" s="22" t="s">
        <v>16</v>
      </c>
      <c r="C194" s="23" t="s">
        <v>164</v>
      </c>
      <c r="D194" s="37" t="s">
        <v>26</v>
      </c>
      <c r="E194" s="25" t="s">
        <v>4</v>
      </c>
      <c r="F194" s="26">
        <v>30000</v>
      </c>
      <c r="G194" s="26">
        <v>0</v>
      </c>
      <c r="H194" s="27"/>
    </row>
    <row r="195" spans="1:8" s="12" customFormat="1" ht="30" x14ac:dyDescent="0.25">
      <c r="A195" s="22" t="s">
        <v>527</v>
      </c>
      <c r="B195" s="22" t="s">
        <v>16</v>
      </c>
      <c r="C195" s="61" t="s">
        <v>165</v>
      </c>
      <c r="D195" s="37" t="s">
        <v>26</v>
      </c>
      <c r="E195" s="25" t="s">
        <v>4</v>
      </c>
      <c r="F195" s="26">
        <v>15000</v>
      </c>
      <c r="G195" s="26">
        <v>0</v>
      </c>
      <c r="H195" s="27"/>
    </row>
    <row r="196" spans="1:8" s="12" customFormat="1" x14ac:dyDescent="0.25">
      <c r="A196" s="22" t="s">
        <v>528</v>
      </c>
      <c r="B196" s="22" t="s">
        <v>16</v>
      </c>
      <c r="C196" s="49" t="s">
        <v>559</v>
      </c>
      <c r="D196" s="37" t="s">
        <v>322</v>
      </c>
      <c r="E196" s="25" t="s">
        <v>4</v>
      </c>
      <c r="F196" s="26">
        <v>50000</v>
      </c>
      <c r="G196" s="26">
        <v>0</v>
      </c>
      <c r="H196" s="27"/>
    </row>
    <row r="197" spans="1:8" s="12" customFormat="1" x14ac:dyDescent="0.25">
      <c r="A197" s="22" t="s">
        <v>529</v>
      </c>
      <c r="B197" s="22" t="s">
        <v>16</v>
      </c>
      <c r="C197" s="61" t="s">
        <v>493</v>
      </c>
      <c r="D197" s="37" t="s">
        <v>26</v>
      </c>
      <c r="E197" s="25" t="s">
        <v>4</v>
      </c>
      <c r="F197" s="26">
        <v>50000</v>
      </c>
      <c r="G197" s="26">
        <v>0</v>
      </c>
      <c r="H197" s="27"/>
    </row>
    <row r="198" spans="1:8" s="12" customFormat="1" x14ac:dyDescent="0.25">
      <c r="A198" s="22" t="s">
        <v>530</v>
      </c>
      <c r="B198" s="22" t="s">
        <v>16</v>
      </c>
      <c r="C198" s="37" t="s">
        <v>560</v>
      </c>
      <c r="D198" s="37" t="s">
        <v>44</v>
      </c>
      <c r="E198" s="25" t="s">
        <v>4</v>
      </c>
      <c r="F198" s="26">
        <v>40000</v>
      </c>
      <c r="G198" s="26">
        <v>0</v>
      </c>
      <c r="H198" s="27"/>
    </row>
    <row r="199" spans="1:8" s="12" customFormat="1" x14ac:dyDescent="0.25">
      <c r="A199" s="17" t="s">
        <v>531</v>
      </c>
      <c r="B199" s="17" t="s">
        <v>16</v>
      </c>
      <c r="C199" s="50" t="s">
        <v>514</v>
      </c>
      <c r="D199" s="46" t="s">
        <v>27</v>
      </c>
      <c r="E199" s="18" t="s">
        <v>4</v>
      </c>
      <c r="F199" s="19">
        <v>1500</v>
      </c>
      <c r="G199" s="19">
        <v>1500</v>
      </c>
      <c r="H199" s="20"/>
    </row>
    <row r="200" spans="1:8" s="12" customFormat="1" ht="30" x14ac:dyDescent="0.25">
      <c r="A200" s="22" t="s">
        <v>532</v>
      </c>
      <c r="B200" s="22" t="s">
        <v>16</v>
      </c>
      <c r="C200" s="61" t="s">
        <v>561</v>
      </c>
      <c r="D200" s="37" t="s">
        <v>30</v>
      </c>
      <c r="E200" s="25" t="s">
        <v>4</v>
      </c>
      <c r="F200" s="26">
        <v>25000</v>
      </c>
      <c r="G200" s="26">
        <v>0</v>
      </c>
      <c r="H200" s="27"/>
    </row>
    <row r="201" spans="1:8" s="12" customFormat="1" x14ac:dyDescent="0.25">
      <c r="A201" s="22" t="s">
        <v>533</v>
      </c>
      <c r="B201" s="22" t="s">
        <v>16</v>
      </c>
      <c r="C201" s="23" t="s">
        <v>562</v>
      </c>
      <c r="D201" s="37" t="s">
        <v>322</v>
      </c>
      <c r="E201" s="25" t="s">
        <v>4</v>
      </c>
      <c r="F201" s="26">
        <v>50000</v>
      </c>
      <c r="G201" s="26">
        <v>0</v>
      </c>
      <c r="H201" s="27"/>
    </row>
    <row r="202" spans="1:8" s="16" customFormat="1" x14ac:dyDescent="0.25">
      <c r="A202" s="22" t="s">
        <v>534</v>
      </c>
      <c r="B202" s="22" t="s">
        <v>16</v>
      </c>
      <c r="C202" s="64" t="s">
        <v>563</v>
      </c>
      <c r="D202" s="37" t="s">
        <v>322</v>
      </c>
      <c r="E202" s="25" t="s">
        <v>4</v>
      </c>
      <c r="F202" s="26">
        <v>50000</v>
      </c>
      <c r="G202" s="26">
        <v>0</v>
      </c>
      <c r="H202" s="27"/>
    </row>
    <row r="203" spans="1:8" s="12" customFormat="1" x14ac:dyDescent="0.25">
      <c r="A203" s="51" t="s">
        <v>535</v>
      </c>
      <c r="B203" s="51" t="s">
        <v>16</v>
      </c>
      <c r="C203" s="56" t="s">
        <v>564</v>
      </c>
      <c r="D203" s="55" t="s">
        <v>30</v>
      </c>
      <c r="E203" s="52" t="s">
        <v>22</v>
      </c>
      <c r="F203" s="53">
        <v>0</v>
      </c>
      <c r="G203" s="53">
        <v>0</v>
      </c>
      <c r="H203" s="54"/>
    </row>
    <row r="204" spans="1:8" s="12" customFormat="1" x14ac:dyDescent="0.25">
      <c r="A204" s="22" t="s">
        <v>536</v>
      </c>
      <c r="B204" s="22" t="s">
        <v>16</v>
      </c>
      <c r="C204" s="112" t="s">
        <v>565</v>
      </c>
      <c r="D204" s="37" t="s">
        <v>27</v>
      </c>
      <c r="E204" s="25" t="s">
        <v>4</v>
      </c>
      <c r="F204" s="26">
        <v>25000</v>
      </c>
      <c r="G204" s="26">
        <v>0</v>
      </c>
      <c r="H204" s="27"/>
    </row>
    <row r="205" spans="1:8" s="12" customFormat="1" x14ac:dyDescent="0.25">
      <c r="A205" s="22" t="s">
        <v>537</v>
      </c>
      <c r="B205" s="22" t="s">
        <v>16</v>
      </c>
      <c r="C205" s="49" t="s">
        <v>566</v>
      </c>
      <c r="D205" s="37" t="s">
        <v>26</v>
      </c>
      <c r="E205" s="25" t="s">
        <v>4</v>
      </c>
      <c r="F205" s="26">
        <v>10000</v>
      </c>
      <c r="G205" s="26">
        <v>0</v>
      </c>
      <c r="H205" s="27"/>
    </row>
    <row r="206" spans="1:8" s="12" customFormat="1" x14ac:dyDescent="0.25">
      <c r="A206" s="22" t="s">
        <v>538</v>
      </c>
      <c r="B206" s="22" t="s">
        <v>16</v>
      </c>
      <c r="C206" s="49" t="s">
        <v>567</v>
      </c>
      <c r="D206" s="37" t="s">
        <v>26</v>
      </c>
      <c r="E206" s="25" t="s">
        <v>4</v>
      </c>
      <c r="F206" s="26">
        <v>15000</v>
      </c>
      <c r="G206" s="26">
        <v>0</v>
      </c>
      <c r="H206" s="27"/>
    </row>
    <row r="207" spans="1:8" s="12" customFormat="1" x14ac:dyDescent="0.25">
      <c r="A207" s="51" t="s">
        <v>539</v>
      </c>
      <c r="B207" s="51" t="s">
        <v>16</v>
      </c>
      <c r="C207" s="56" t="s">
        <v>568</v>
      </c>
      <c r="D207" s="55" t="s">
        <v>30</v>
      </c>
      <c r="E207" s="52" t="s">
        <v>22</v>
      </c>
      <c r="F207" s="53">
        <v>0</v>
      </c>
      <c r="G207" s="53">
        <v>0</v>
      </c>
      <c r="H207" s="54"/>
    </row>
    <row r="208" spans="1:8" s="16" customFormat="1" ht="30" x14ac:dyDescent="0.25">
      <c r="A208" s="51" t="s">
        <v>540</v>
      </c>
      <c r="B208" s="51" t="s">
        <v>16</v>
      </c>
      <c r="C208" s="56" t="s">
        <v>569</v>
      </c>
      <c r="D208" s="55" t="s">
        <v>30</v>
      </c>
      <c r="E208" s="52" t="s">
        <v>22</v>
      </c>
      <c r="F208" s="53">
        <v>0</v>
      </c>
      <c r="G208" s="53">
        <v>0</v>
      </c>
      <c r="H208" s="54"/>
    </row>
    <row r="209" spans="1:8" s="12" customFormat="1" x14ac:dyDescent="0.25">
      <c r="A209" s="22" t="s">
        <v>541</v>
      </c>
      <c r="B209" s="22" t="s">
        <v>6</v>
      </c>
      <c r="C209" s="108" t="s">
        <v>35</v>
      </c>
      <c r="D209" s="37" t="s">
        <v>44</v>
      </c>
      <c r="E209" s="25" t="s">
        <v>4</v>
      </c>
      <c r="F209" s="26">
        <v>84930.6</v>
      </c>
      <c r="G209" s="26">
        <v>3594.39</v>
      </c>
      <c r="H209" s="27"/>
    </row>
    <row r="210" spans="1:8" s="12" customFormat="1" ht="30" x14ac:dyDescent="0.25">
      <c r="A210" s="22" t="s">
        <v>542</v>
      </c>
      <c r="B210" s="22" t="s">
        <v>6</v>
      </c>
      <c r="C210" s="49" t="s">
        <v>59</v>
      </c>
      <c r="D210" s="37" t="s">
        <v>21</v>
      </c>
      <c r="E210" s="25" t="s">
        <v>4</v>
      </c>
      <c r="F210" s="26">
        <v>2408.17</v>
      </c>
      <c r="G210" s="26">
        <v>0</v>
      </c>
      <c r="H210" s="27"/>
    </row>
    <row r="211" spans="1:8" s="12" customFormat="1" x14ac:dyDescent="0.25">
      <c r="A211" s="22" t="s">
        <v>543</v>
      </c>
      <c r="B211" s="22" t="s">
        <v>6</v>
      </c>
      <c r="C211" s="23" t="s">
        <v>570</v>
      </c>
      <c r="D211" s="37" t="s">
        <v>20</v>
      </c>
      <c r="E211" s="25" t="s">
        <v>4</v>
      </c>
      <c r="F211" s="26">
        <v>4478.3500000000004</v>
      </c>
      <c r="G211" s="26">
        <v>402.9</v>
      </c>
      <c r="H211" s="27"/>
    </row>
    <row r="212" spans="1:8" s="12" customFormat="1" x14ac:dyDescent="0.25">
      <c r="A212" s="22" t="s">
        <v>544</v>
      </c>
      <c r="B212" s="22" t="s">
        <v>6</v>
      </c>
      <c r="C212" s="23" t="s">
        <v>571</v>
      </c>
      <c r="D212" s="37" t="s">
        <v>44</v>
      </c>
      <c r="E212" s="25" t="s">
        <v>4</v>
      </c>
      <c r="F212" s="26">
        <v>25000</v>
      </c>
      <c r="G212" s="26">
        <v>0</v>
      </c>
      <c r="H212" s="27"/>
    </row>
    <row r="213" spans="1:8" s="12" customFormat="1" x14ac:dyDescent="0.25">
      <c r="A213" s="22" t="s">
        <v>545</v>
      </c>
      <c r="B213" s="22" t="s">
        <v>6</v>
      </c>
      <c r="C213" s="61" t="s">
        <v>572</v>
      </c>
      <c r="D213" s="37" t="s">
        <v>44</v>
      </c>
      <c r="E213" s="25" t="s">
        <v>4</v>
      </c>
      <c r="F213" s="26">
        <v>18750</v>
      </c>
      <c r="G213" s="26">
        <v>0</v>
      </c>
      <c r="H213" s="27"/>
    </row>
    <row r="214" spans="1:8" s="12" customFormat="1" ht="30" x14ac:dyDescent="0.25">
      <c r="A214" s="22" t="s">
        <v>546</v>
      </c>
      <c r="B214" s="22" t="s">
        <v>6</v>
      </c>
      <c r="C214" s="108" t="s">
        <v>573</v>
      </c>
      <c r="D214" s="37" t="s">
        <v>21</v>
      </c>
      <c r="E214" s="25" t="s">
        <v>4</v>
      </c>
      <c r="F214" s="26">
        <v>10800</v>
      </c>
      <c r="G214" s="26">
        <v>0</v>
      </c>
      <c r="H214" s="27"/>
    </row>
    <row r="215" spans="1:8" s="12" customFormat="1" ht="30" x14ac:dyDescent="0.25">
      <c r="A215" s="51" t="s">
        <v>547</v>
      </c>
      <c r="B215" s="51" t="s">
        <v>6</v>
      </c>
      <c r="C215" s="56" t="s">
        <v>574</v>
      </c>
      <c r="D215" s="55" t="s">
        <v>30</v>
      </c>
      <c r="E215" s="52" t="s">
        <v>22</v>
      </c>
      <c r="F215" s="53">
        <v>0</v>
      </c>
      <c r="G215" s="53">
        <v>0</v>
      </c>
      <c r="H215" s="54"/>
    </row>
    <row r="216" spans="1:8" s="12" customFormat="1" ht="30" x14ac:dyDescent="0.25">
      <c r="A216" s="51" t="s">
        <v>548</v>
      </c>
      <c r="B216" s="51" t="s">
        <v>6</v>
      </c>
      <c r="C216" s="100" t="s">
        <v>575</v>
      </c>
      <c r="D216" s="55" t="s">
        <v>30</v>
      </c>
      <c r="E216" s="52" t="s">
        <v>22</v>
      </c>
      <c r="F216" s="53">
        <v>0</v>
      </c>
      <c r="G216" s="53">
        <v>0</v>
      </c>
      <c r="H216" s="54"/>
    </row>
    <row r="217" spans="1:8" s="12" customFormat="1" x14ac:dyDescent="0.25">
      <c r="A217" s="22" t="s">
        <v>549</v>
      </c>
      <c r="B217" s="22" t="s">
        <v>6</v>
      </c>
      <c r="C217" s="113" t="s">
        <v>576</v>
      </c>
      <c r="D217" s="37" t="s">
        <v>47</v>
      </c>
      <c r="E217" s="25" t="s">
        <v>4</v>
      </c>
      <c r="F217" s="26">
        <v>7500</v>
      </c>
      <c r="G217" s="26">
        <v>0</v>
      </c>
      <c r="H217" s="27"/>
    </row>
    <row r="218" spans="1:8" x14ac:dyDescent="0.25">
      <c r="A218" s="22" t="s">
        <v>550</v>
      </c>
      <c r="B218" s="22" t="s">
        <v>6</v>
      </c>
      <c r="C218" s="37" t="s">
        <v>577</v>
      </c>
      <c r="D218" s="37" t="s">
        <v>20</v>
      </c>
      <c r="E218" s="25" t="s">
        <v>4</v>
      </c>
      <c r="F218" s="26">
        <v>5000</v>
      </c>
      <c r="G218" s="26">
        <v>0</v>
      </c>
      <c r="H218" s="27"/>
    </row>
    <row r="219" spans="1:8" x14ac:dyDescent="0.25">
      <c r="A219" s="51" t="s">
        <v>551</v>
      </c>
      <c r="B219" s="51" t="s">
        <v>6</v>
      </c>
      <c r="C219" s="114" t="s">
        <v>578</v>
      </c>
      <c r="D219" s="55" t="s">
        <v>30</v>
      </c>
      <c r="E219" s="52" t="s">
        <v>22</v>
      </c>
      <c r="F219" s="53">
        <v>0</v>
      </c>
      <c r="G219" s="53">
        <v>0</v>
      </c>
      <c r="H219" s="54"/>
    </row>
    <row r="220" spans="1:8" x14ac:dyDescent="0.25">
      <c r="A220" s="22" t="s">
        <v>552</v>
      </c>
      <c r="B220" s="22" t="s">
        <v>6</v>
      </c>
      <c r="C220" s="61" t="s">
        <v>579</v>
      </c>
      <c r="D220" s="37" t="s">
        <v>21</v>
      </c>
      <c r="E220" s="25" t="s">
        <v>4</v>
      </c>
      <c r="F220" s="26">
        <v>50000</v>
      </c>
      <c r="G220" s="26">
        <v>0</v>
      </c>
      <c r="H220" s="27"/>
    </row>
    <row r="221" spans="1:8" ht="23.25" x14ac:dyDescent="0.35">
      <c r="A221" s="38"/>
      <c r="B221" s="38"/>
      <c r="C221" s="39"/>
      <c r="D221" s="39"/>
      <c r="E221" s="41"/>
      <c r="F221" s="42">
        <f>SUBTOTAL(109,Table6[Max Spend])</f>
        <v>4731187.17</v>
      </c>
      <c r="G221" s="42">
        <f>SUBTOTAL(109,Table6[YTD Expenses])</f>
        <v>192194.34</v>
      </c>
      <c r="H221" s="40"/>
    </row>
    <row r="223" spans="1:8" x14ac:dyDescent="0.25">
      <c r="D223" s="1" t="s">
        <v>610</v>
      </c>
      <c r="F223" s="3">
        <v>5500000</v>
      </c>
      <c r="G223" s="3"/>
    </row>
    <row r="224" spans="1:8" x14ac:dyDescent="0.25">
      <c r="D224" s="1" t="s">
        <v>611</v>
      </c>
      <c r="F224" s="72">
        <v>3323451</v>
      </c>
      <c r="G224" s="3"/>
    </row>
    <row r="225" spans="1:7" x14ac:dyDescent="0.25">
      <c r="D225" s="1" t="s">
        <v>612</v>
      </c>
      <c r="F225" s="73">
        <f>SUM(F223:F224)</f>
        <v>8823451</v>
      </c>
      <c r="G225" s="3"/>
    </row>
    <row r="226" spans="1:7" ht="15.75" thickBot="1" x14ac:dyDescent="0.3">
      <c r="A226" s="4"/>
      <c r="B226" s="4"/>
      <c r="C226" s="13" t="s">
        <v>9</v>
      </c>
      <c r="D226" s="1" t="s">
        <v>29</v>
      </c>
      <c r="F226" s="74">
        <f>+F225-Table6[[#Totals],[Max Spend]]</f>
        <v>4092263.83</v>
      </c>
      <c r="G226" s="3"/>
    </row>
    <row r="227" spans="1:7" ht="15.75" thickTop="1" x14ac:dyDescent="0.25">
      <c r="A227" s="7"/>
      <c r="B227" s="7"/>
      <c r="C227" s="14" t="s">
        <v>24</v>
      </c>
      <c r="F227" s="3"/>
      <c r="G227" s="3"/>
    </row>
    <row r="228" spans="1:7" x14ac:dyDescent="0.25">
      <c r="A228" s="6"/>
      <c r="B228" s="6"/>
      <c r="C228" s="14" t="s">
        <v>25</v>
      </c>
      <c r="G228" s="3"/>
    </row>
    <row r="229" spans="1:7" x14ac:dyDescent="0.25">
      <c r="A229" s="5"/>
      <c r="B229" s="5"/>
      <c r="C229" s="13" t="s">
        <v>23</v>
      </c>
      <c r="F229" s="9"/>
      <c r="G229" s="9"/>
    </row>
    <row r="230" spans="1:7" x14ac:dyDescent="0.25">
      <c r="A230" s="10"/>
      <c r="B230" s="10"/>
      <c r="C230" s="15" t="s">
        <v>17</v>
      </c>
      <c r="F230" s="9"/>
      <c r="G230" s="9"/>
    </row>
    <row r="231" spans="1:7" ht="18.75" x14ac:dyDescent="0.25">
      <c r="A231" s="115"/>
      <c r="B231" s="115"/>
      <c r="C231" s="116" t="s">
        <v>613</v>
      </c>
      <c r="F231" s="9"/>
      <c r="G231" s="9"/>
    </row>
    <row r="232" spans="1:7" x14ac:dyDescent="0.25">
      <c r="A232" s="11"/>
      <c r="B232" s="11"/>
      <c r="C232" s="15" t="s">
        <v>36</v>
      </c>
      <c r="F232" s="9"/>
      <c r="G232" s="9"/>
    </row>
    <row r="233" spans="1:7" x14ac:dyDescent="0.25">
      <c r="F233" s="9"/>
      <c r="G233" s="9"/>
    </row>
    <row r="234" spans="1:7" x14ac:dyDescent="0.25">
      <c r="F234" s="9"/>
      <c r="G234" s="9"/>
    </row>
    <row r="235" spans="1:7" x14ac:dyDescent="0.25">
      <c r="F235" s="9"/>
      <c r="G235" s="9"/>
    </row>
    <row r="236" spans="1:7" x14ac:dyDescent="0.25">
      <c r="F236" s="9"/>
      <c r="G236" s="9"/>
    </row>
    <row r="237" spans="1:7" x14ac:dyDescent="0.25">
      <c r="F237" s="9"/>
      <c r="G237" s="9"/>
    </row>
    <row r="238" spans="1:7" x14ac:dyDescent="0.25">
      <c r="F238" s="9"/>
      <c r="G238" s="9"/>
    </row>
    <row r="239" spans="1:7" x14ac:dyDescent="0.25">
      <c r="F239" s="9"/>
      <c r="G239" s="9"/>
    </row>
    <row r="240" spans="1:7" x14ac:dyDescent="0.25">
      <c r="F240" s="9"/>
      <c r="G240" s="9"/>
    </row>
    <row r="241" spans="6:7" x14ac:dyDescent="0.25">
      <c r="F241" s="9"/>
      <c r="G241" s="9"/>
    </row>
    <row r="242" spans="6:7" x14ac:dyDescent="0.25">
      <c r="F242" s="9"/>
      <c r="G242" s="9"/>
    </row>
    <row r="243" spans="6:7" x14ac:dyDescent="0.25">
      <c r="F243" s="9"/>
      <c r="G243" s="9"/>
    </row>
    <row r="244" spans="6:7" x14ac:dyDescent="0.25">
      <c r="F244" s="9"/>
      <c r="G244" s="9"/>
    </row>
    <row r="245" spans="6:7" x14ac:dyDescent="0.25">
      <c r="F245" s="9"/>
      <c r="G245" s="9"/>
    </row>
    <row r="246" spans="6:7" x14ac:dyDescent="0.25">
      <c r="F246" s="9"/>
      <c r="G246" s="9"/>
    </row>
    <row r="247" spans="6:7" x14ac:dyDescent="0.25">
      <c r="G247" s="9"/>
    </row>
    <row r="248" spans="6:7" x14ac:dyDescent="0.25">
      <c r="G248" s="9"/>
    </row>
    <row r="249" spans="6:7" x14ac:dyDescent="0.25">
      <c r="G249" s="9"/>
    </row>
    <row r="250" spans="6:7" x14ac:dyDescent="0.25">
      <c r="G250" s="9"/>
    </row>
    <row r="251" spans="6:7" x14ac:dyDescent="0.25">
      <c r="G251" s="9"/>
    </row>
    <row r="252" spans="6:7" x14ac:dyDescent="0.25">
      <c r="G252" s="9"/>
    </row>
    <row r="253" spans="6:7" x14ac:dyDescent="0.25">
      <c r="G253" s="9"/>
    </row>
    <row r="254" spans="6:7" x14ac:dyDescent="0.25">
      <c r="G254" s="9"/>
    </row>
    <row r="255" spans="6:7" x14ac:dyDescent="0.25">
      <c r="G255" s="9"/>
    </row>
    <row r="256" spans="6:7" x14ac:dyDescent="0.25">
      <c r="G256" s="9"/>
    </row>
    <row r="257" spans="7:7" x14ac:dyDescent="0.25">
      <c r="G257" s="9"/>
    </row>
    <row r="258" spans="7:7" x14ac:dyDescent="0.25">
      <c r="G258" s="9"/>
    </row>
    <row r="259" spans="7:7" x14ac:dyDescent="0.25">
      <c r="G259" s="9"/>
    </row>
    <row r="260" spans="7:7" x14ac:dyDescent="0.25">
      <c r="G260" s="9"/>
    </row>
    <row r="261" spans="7:7" x14ac:dyDescent="0.25">
      <c r="G261" s="9"/>
    </row>
    <row r="262" spans="7:7" x14ac:dyDescent="0.25">
      <c r="G262" s="9"/>
    </row>
    <row r="263" spans="7:7" x14ac:dyDescent="0.25">
      <c r="G263" s="9"/>
    </row>
    <row r="264" spans="7:7" x14ac:dyDescent="0.25">
      <c r="G264" s="9"/>
    </row>
    <row r="265" spans="7:7" x14ac:dyDescent="0.25">
      <c r="G265" s="9"/>
    </row>
    <row r="266" spans="7:7" x14ac:dyDescent="0.25">
      <c r="G266" s="9"/>
    </row>
    <row r="267" spans="7:7" x14ac:dyDescent="0.25">
      <c r="G267" s="9"/>
    </row>
    <row r="268" spans="7:7" x14ac:dyDescent="0.25">
      <c r="G268" s="9"/>
    </row>
    <row r="269" spans="7:7" x14ac:dyDescent="0.25">
      <c r="G269" s="9"/>
    </row>
    <row r="270" spans="7:7" x14ac:dyDescent="0.25">
      <c r="G270" s="9"/>
    </row>
    <row r="271" spans="7:7" x14ac:dyDescent="0.25">
      <c r="G271" s="9"/>
    </row>
    <row r="272" spans="7:7" x14ac:dyDescent="0.25">
      <c r="G272" s="9"/>
    </row>
    <row r="273" spans="7:7" x14ac:dyDescent="0.25">
      <c r="G273" s="9"/>
    </row>
    <row r="274" spans="7:7" x14ac:dyDescent="0.25">
      <c r="G274" s="9"/>
    </row>
    <row r="275" spans="7:7" x14ac:dyDescent="0.25">
      <c r="G275" s="9"/>
    </row>
    <row r="276" spans="7:7" x14ac:dyDescent="0.25">
      <c r="G276" s="9"/>
    </row>
    <row r="277" spans="7:7" x14ac:dyDescent="0.25">
      <c r="G277" s="9"/>
    </row>
    <row r="278" spans="7:7" x14ac:dyDescent="0.25">
      <c r="G278" s="9"/>
    </row>
    <row r="279" spans="7:7" x14ac:dyDescent="0.25">
      <c r="G279" s="9"/>
    </row>
  </sheetData>
  <phoneticPr fontId="8" type="noConversion"/>
  <pageMargins left="2" right="2" top="1" bottom="1" header="0.5" footer="0.5"/>
  <pageSetup paperSize="5" scale="32" orientation="landscape" r:id="rId1"/>
  <headerFooter>
    <oddHeader>&amp;C&amp;"-,Bold"&amp;16COUNCIL DISTRICT SERVICE FUND FY2015</oddHead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CE5B-D0B0-4066-9A83-3107CAFFEE19}">
  <dimension ref="A1:H70"/>
  <sheetViews>
    <sheetView workbookViewId="0">
      <selection activeCell="C32" sqref="C32"/>
    </sheetView>
  </sheetViews>
  <sheetFormatPr defaultRowHeight="15" x14ac:dyDescent="0.25"/>
  <cols>
    <col min="1" max="1" width="15.42578125" bestFit="1" customWidth="1"/>
    <col min="2" max="2" width="9.5703125" bestFit="1" customWidth="1"/>
    <col min="3" max="3" width="167.7109375" bestFit="1" customWidth="1"/>
    <col min="4" max="4" width="14" bestFit="1" customWidth="1"/>
    <col min="5" max="5" width="9.85546875" bestFit="1" customWidth="1"/>
    <col min="6" max="6" width="13.140625" bestFit="1" customWidth="1"/>
    <col min="7" max="7" width="15.5703125" bestFit="1" customWidth="1"/>
    <col min="8" max="8" width="12.85546875" bestFit="1" customWidth="1"/>
  </cols>
  <sheetData>
    <row r="1" spans="1:8" x14ac:dyDescent="0.25">
      <c r="A1" s="75" t="s">
        <v>203</v>
      </c>
    </row>
    <row r="3" spans="1:8" x14ac:dyDescent="0.25">
      <c r="A3" t="s">
        <v>0</v>
      </c>
      <c r="B3" t="s">
        <v>5</v>
      </c>
      <c r="C3" t="s">
        <v>54</v>
      </c>
      <c r="D3" t="s">
        <v>2</v>
      </c>
      <c r="E3" t="s">
        <v>1</v>
      </c>
      <c r="F3" t="s">
        <v>3</v>
      </c>
      <c r="G3" t="s">
        <v>18</v>
      </c>
      <c r="H3" t="s">
        <v>19</v>
      </c>
    </row>
    <row r="4" spans="1:8" x14ac:dyDescent="0.25">
      <c r="A4" t="s">
        <v>193</v>
      </c>
      <c r="B4" t="s">
        <v>13</v>
      </c>
      <c r="C4" t="s">
        <v>49</v>
      </c>
      <c r="D4" t="s">
        <v>21</v>
      </c>
      <c r="E4" t="s">
        <v>4</v>
      </c>
      <c r="F4">
        <v>20000</v>
      </c>
      <c r="G4">
        <v>0</v>
      </c>
    </row>
    <row r="5" spans="1:8" x14ac:dyDescent="0.25">
      <c r="A5" t="s">
        <v>184</v>
      </c>
      <c r="B5" t="s">
        <v>13</v>
      </c>
      <c r="C5" t="s">
        <v>191</v>
      </c>
      <c r="D5" t="s">
        <v>47</v>
      </c>
      <c r="E5" t="s">
        <v>4</v>
      </c>
      <c r="F5">
        <v>5000</v>
      </c>
      <c r="G5">
        <v>0</v>
      </c>
    </row>
    <row r="6" spans="1:8" x14ac:dyDescent="0.25">
      <c r="A6" t="s">
        <v>183</v>
      </c>
      <c r="B6" t="s">
        <v>13</v>
      </c>
      <c r="C6" t="s">
        <v>190</v>
      </c>
      <c r="D6" t="s">
        <v>20</v>
      </c>
      <c r="E6" t="s">
        <v>4</v>
      </c>
      <c r="F6">
        <v>1600</v>
      </c>
      <c r="G6">
        <v>0</v>
      </c>
    </row>
    <row r="7" spans="1:8" x14ac:dyDescent="0.25">
      <c r="A7" t="s">
        <v>182</v>
      </c>
      <c r="B7" t="s">
        <v>13</v>
      </c>
      <c r="C7" t="s">
        <v>189</v>
      </c>
      <c r="D7" t="s">
        <v>30</v>
      </c>
      <c r="E7" t="s">
        <v>4</v>
      </c>
      <c r="F7">
        <v>10000</v>
      </c>
      <c r="G7">
        <v>0</v>
      </c>
    </row>
    <row r="8" spans="1:8" x14ac:dyDescent="0.25">
      <c r="A8" t="s">
        <v>181</v>
      </c>
      <c r="B8" t="s">
        <v>13</v>
      </c>
      <c r="C8" t="s">
        <v>194</v>
      </c>
      <c r="D8" t="s">
        <v>30</v>
      </c>
      <c r="E8" t="s">
        <v>22</v>
      </c>
      <c r="F8">
        <v>19561</v>
      </c>
      <c r="G8">
        <v>19561</v>
      </c>
    </row>
    <row r="9" spans="1:8" x14ac:dyDescent="0.25">
      <c r="A9" t="s">
        <v>180</v>
      </c>
      <c r="B9" t="s">
        <v>13</v>
      </c>
      <c r="C9" t="s">
        <v>188</v>
      </c>
      <c r="D9" t="s">
        <v>21</v>
      </c>
      <c r="E9" t="s">
        <v>22</v>
      </c>
      <c r="F9">
        <v>150000</v>
      </c>
      <c r="G9">
        <v>150000</v>
      </c>
    </row>
    <row r="10" spans="1:8" x14ac:dyDescent="0.25">
      <c r="A10" t="s">
        <v>179</v>
      </c>
      <c r="B10" t="s">
        <v>13</v>
      </c>
      <c r="C10" t="s">
        <v>187</v>
      </c>
      <c r="D10" t="s">
        <v>21</v>
      </c>
      <c r="E10" t="s">
        <v>22</v>
      </c>
      <c r="F10">
        <v>10000</v>
      </c>
      <c r="G10">
        <v>0</v>
      </c>
    </row>
    <row r="11" spans="1:8" x14ac:dyDescent="0.25">
      <c r="A11" t="s">
        <v>178</v>
      </c>
      <c r="B11" t="s">
        <v>13</v>
      </c>
      <c r="C11" t="s">
        <v>186</v>
      </c>
      <c r="D11" t="s">
        <v>39</v>
      </c>
      <c r="E11" t="s">
        <v>4</v>
      </c>
      <c r="F11">
        <v>22170</v>
      </c>
      <c r="G11">
        <v>0</v>
      </c>
    </row>
    <row r="12" spans="1:8" x14ac:dyDescent="0.25">
      <c r="A12" t="s">
        <v>177</v>
      </c>
      <c r="B12" t="s">
        <v>13</v>
      </c>
      <c r="C12" t="s">
        <v>202</v>
      </c>
      <c r="D12" t="s">
        <v>30</v>
      </c>
      <c r="E12" t="s">
        <v>22</v>
      </c>
      <c r="F12">
        <v>0</v>
      </c>
      <c r="G12">
        <v>0</v>
      </c>
    </row>
    <row r="13" spans="1:8" x14ac:dyDescent="0.25">
      <c r="A13" t="s">
        <v>176</v>
      </c>
      <c r="B13" t="s">
        <v>13</v>
      </c>
      <c r="C13" t="s">
        <v>201</v>
      </c>
      <c r="D13" t="s">
        <v>30</v>
      </c>
      <c r="E13" t="s">
        <v>22</v>
      </c>
      <c r="F13">
        <v>0</v>
      </c>
      <c r="G13">
        <v>0</v>
      </c>
    </row>
    <row r="14" spans="1:8" x14ac:dyDescent="0.25">
      <c r="A14" t="s">
        <v>175</v>
      </c>
      <c r="B14" t="s">
        <v>13</v>
      </c>
      <c r="C14" t="s">
        <v>200</v>
      </c>
      <c r="D14" t="s">
        <v>30</v>
      </c>
      <c r="E14" t="s">
        <v>22</v>
      </c>
      <c r="F14">
        <v>0</v>
      </c>
      <c r="G14">
        <v>0</v>
      </c>
    </row>
    <row r="15" spans="1:8" x14ac:dyDescent="0.25">
      <c r="A15" t="s">
        <v>174</v>
      </c>
      <c r="B15" t="s">
        <v>13</v>
      </c>
      <c r="C15" t="s">
        <v>199</v>
      </c>
      <c r="D15" t="s">
        <v>30</v>
      </c>
      <c r="E15" t="s">
        <v>22</v>
      </c>
      <c r="F15">
        <v>0</v>
      </c>
      <c r="G15">
        <v>0</v>
      </c>
    </row>
    <row r="16" spans="1:8" x14ac:dyDescent="0.25">
      <c r="A16" t="s">
        <v>173</v>
      </c>
      <c r="B16" t="s">
        <v>13</v>
      </c>
      <c r="C16" t="s">
        <v>198</v>
      </c>
      <c r="D16" t="s">
        <v>30</v>
      </c>
      <c r="E16" t="s">
        <v>22</v>
      </c>
      <c r="F16">
        <v>0</v>
      </c>
      <c r="G16">
        <v>0</v>
      </c>
    </row>
    <row r="17" spans="1:7" x14ac:dyDescent="0.25">
      <c r="A17" t="s">
        <v>172</v>
      </c>
      <c r="B17" t="s">
        <v>13</v>
      </c>
      <c r="C17" t="s">
        <v>197</v>
      </c>
      <c r="D17" t="s">
        <v>30</v>
      </c>
      <c r="E17" t="s">
        <v>22</v>
      </c>
      <c r="F17">
        <v>0</v>
      </c>
      <c r="G17">
        <v>0</v>
      </c>
    </row>
    <row r="18" spans="1:7" x14ac:dyDescent="0.25">
      <c r="A18" t="s">
        <v>171</v>
      </c>
      <c r="B18" t="s">
        <v>13</v>
      </c>
      <c r="C18" t="s">
        <v>196</v>
      </c>
      <c r="D18" t="s">
        <v>30</v>
      </c>
      <c r="E18" t="s">
        <v>22</v>
      </c>
      <c r="F18">
        <v>0</v>
      </c>
      <c r="G18">
        <v>0</v>
      </c>
    </row>
    <row r="19" spans="1:7" x14ac:dyDescent="0.25">
      <c r="A19" t="s">
        <v>170</v>
      </c>
      <c r="B19" t="s">
        <v>13</v>
      </c>
      <c r="C19" t="s">
        <v>195</v>
      </c>
      <c r="D19" t="s">
        <v>30</v>
      </c>
      <c r="E19" t="s">
        <v>22</v>
      </c>
      <c r="F19">
        <v>0</v>
      </c>
      <c r="G19">
        <v>0</v>
      </c>
    </row>
    <row r="20" spans="1:7" x14ac:dyDescent="0.25">
      <c r="A20" t="s">
        <v>169</v>
      </c>
      <c r="B20" t="s">
        <v>13</v>
      </c>
      <c r="C20" t="s">
        <v>185</v>
      </c>
      <c r="D20" t="s">
        <v>21</v>
      </c>
      <c r="E20" t="s">
        <v>4</v>
      </c>
      <c r="F20">
        <v>10000</v>
      </c>
      <c r="G20">
        <v>0</v>
      </c>
    </row>
    <row r="21" spans="1:7" x14ac:dyDescent="0.25">
      <c r="A21" t="s">
        <v>168</v>
      </c>
      <c r="B21" t="s">
        <v>13</v>
      </c>
      <c r="C21" t="s">
        <v>67</v>
      </c>
      <c r="D21" t="s">
        <v>37</v>
      </c>
      <c r="F21">
        <v>0</v>
      </c>
      <c r="G21">
        <v>0</v>
      </c>
    </row>
    <row r="22" spans="1:7" x14ac:dyDescent="0.25">
      <c r="A22" t="s">
        <v>150</v>
      </c>
      <c r="B22" t="s">
        <v>13</v>
      </c>
      <c r="C22" t="s">
        <v>158</v>
      </c>
      <c r="D22" t="s">
        <v>20</v>
      </c>
      <c r="E22" t="s">
        <v>4</v>
      </c>
      <c r="F22">
        <v>25000</v>
      </c>
      <c r="G22">
        <v>16855.86</v>
      </c>
    </row>
    <row r="23" spans="1:7" x14ac:dyDescent="0.25">
      <c r="A23" t="s">
        <v>149</v>
      </c>
      <c r="B23" t="s">
        <v>13</v>
      </c>
      <c r="C23" t="s">
        <v>163</v>
      </c>
      <c r="D23" t="s">
        <v>20</v>
      </c>
      <c r="E23" t="s">
        <v>4</v>
      </c>
      <c r="F23">
        <v>15000</v>
      </c>
      <c r="G23">
        <v>6373.8</v>
      </c>
    </row>
    <row r="24" spans="1:7" x14ac:dyDescent="0.25">
      <c r="A24" t="s">
        <v>148</v>
      </c>
      <c r="B24" t="s">
        <v>13</v>
      </c>
      <c r="C24" t="s">
        <v>162</v>
      </c>
      <c r="D24" t="s">
        <v>37</v>
      </c>
      <c r="E24" t="s">
        <v>4</v>
      </c>
      <c r="F24">
        <v>0</v>
      </c>
      <c r="G24">
        <v>0</v>
      </c>
    </row>
    <row r="25" spans="1:7" x14ac:dyDescent="0.25">
      <c r="A25" t="s">
        <v>147</v>
      </c>
      <c r="B25" t="s">
        <v>13</v>
      </c>
      <c r="C25" t="s">
        <v>157</v>
      </c>
      <c r="D25" t="s">
        <v>30</v>
      </c>
      <c r="E25" t="s">
        <v>22</v>
      </c>
      <c r="F25">
        <v>0</v>
      </c>
      <c r="G25">
        <v>0</v>
      </c>
    </row>
    <row r="26" spans="1:7" x14ac:dyDescent="0.25">
      <c r="A26" t="s">
        <v>146</v>
      </c>
      <c r="B26" t="s">
        <v>13</v>
      </c>
      <c r="C26" t="s">
        <v>161</v>
      </c>
      <c r="D26" t="s">
        <v>20</v>
      </c>
      <c r="E26" t="s">
        <v>4</v>
      </c>
      <c r="F26">
        <v>22965.040000000001</v>
      </c>
      <c r="G26">
        <v>21366.61</v>
      </c>
    </row>
    <row r="27" spans="1:7" x14ac:dyDescent="0.25">
      <c r="A27" t="s">
        <v>145</v>
      </c>
      <c r="B27" t="s">
        <v>13</v>
      </c>
      <c r="C27" t="s">
        <v>156</v>
      </c>
      <c r="D27" t="s">
        <v>26</v>
      </c>
      <c r="E27" t="s">
        <v>4</v>
      </c>
      <c r="F27">
        <v>10000</v>
      </c>
      <c r="G27">
        <v>0</v>
      </c>
    </row>
    <row r="28" spans="1:7" x14ac:dyDescent="0.25">
      <c r="A28" t="s">
        <v>144</v>
      </c>
      <c r="B28" t="s">
        <v>13</v>
      </c>
      <c r="C28" t="s">
        <v>155</v>
      </c>
      <c r="D28" t="s">
        <v>30</v>
      </c>
      <c r="E28" t="s">
        <v>22</v>
      </c>
      <c r="F28">
        <v>0</v>
      </c>
      <c r="G28">
        <v>0</v>
      </c>
    </row>
    <row r="29" spans="1:7" x14ac:dyDescent="0.25">
      <c r="A29" t="s">
        <v>143</v>
      </c>
      <c r="B29" t="s">
        <v>13</v>
      </c>
      <c r="C29" t="s">
        <v>160</v>
      </c>
      <c r="D29" t="s">
        <v>30</v>
      </c>
      <c r="E29" t="s">
        <v>22</v>
      </c>
      <c r="F29">
        <v>0</v>
      </c>
      <c r="G29">
        <v>0</v>
      </c>
    </row>
    <row r="30" spans="1:7" x14ac:dyDescent="0.25">
      <c r="A30" t="s">
        <v>142</v>
      </c>
      <c r="B30" t="s">
        <v>13</v>
      </c>
      <c r="C30" t="s">
        <v>159</v>
      </c>
      <c r="D30" t="s">
        <v>30</v>
      </c>
      <c r="E30" t="s">
        <v>22</v>
      </c>
      <c r="F30">
        <v>0</v>
      </c>
      <c r="G30">
        <v>0</v>
      </c>
    </row>
    <row r="31" spans="1:7" x14ac:dyDescent="0.25">
      <c r="A31" t="s">
        <v>141</v>
      </c>
      <c r="B31" t="s">
        <v>13</v>
      </c>
      <c r="C31" t="s">
        <v>154</v>
      </c>
      <c r="D31" t="s">
        <v>30</v>
      </c>
      <c r="E31" t="s">
        <v>22</v>
      </c>
      <c r="F31">
        <v>0</v>
      </c>
      <c r="G31">
        <v>0</v>
      </c>
    </row>
    <row r="32" spans="1:7" x14ac:dyDescent="0.25">
      <c r="A32" t="s">
        <v>140</v>
      </c>
      <c r="B32" t="s">
        <v>13</v>
      </c>
      <c r="C32" t="s">
        <v>153</v>
      </c>
      <c r="D32" t="s">
        <v>20</v>
      </c>
      <c r="E32" t="s">
        <v>4</v>
      </c>
      <c r="F32">
        <v>25000</v>
      </c>
      <c r="G32">
        <v>25000</v>
      </c>
    </row>
    <row r="33" spans="1:7" x14ac:dyDescent="0.25">
      <c r="A33" t="s">
        <v>139</v>
      </c>
      <c r="B33" t="s">
        <v>13</v>
      </c>
      <c r="C33" t="s">
        <v>152</v>
      </c>
      <c r="D33" t="s">
        <v>30</v>
      </c>
      <c r="E33" t="s">
        <v>22</v>
      </c>
      <c r="F33">
        <v>0</v>
      </c>
      <c r="G33">
        <v>0</v>
      </c>
    </row>
    <row r="34" spans="1:7" x14ac:dyDescent="0.25">
      <c r="A34" t="s">
        <v>138</v>
      </c>
      <c r="B34" t="s">
        <v>13</v>
      </c>
      <c r="C34" t="s">
        <v>151</v>
      </c>
      <c r="D34" t="s">
        <v>30</v>
      </c>
      <c r="E34" t="s">
        <v>22</v>
      </c>
      <c r="F34">
        <v>0</v>
      </c>
      <c r="G34">
        <v>0</v>
      </c>
    </row>
    <row r="35" spans="1:7" x14ac:dyDescent="0.25">
      <c r="A35" t="s">
        <v>121</v>
      </c>
      <c r="B35" t="s">
        <v>13</v>
      </c>
      <c r="C35" t="s">
        <v>134</v>
      </c>
      <c r="D35" t="s">
        <v>30</v>
      </c>
      <c r="E35" t="s">
        <v>22</v>
      </c>
      <c r="F35">
        <v>0</v>
      </c>
      <c r="G35">
        <v>0</v>
      </c>
    </row>
    <row r="36" spans="1:7" x14ac:dyDescent="0.25">
      <c r="A36" t="s">
        <v>120</v>
      </c>
      <c r="B36" t="s">
        <v>13</v>
      </c>
      <c r="C36" t="s">
        <v>133</v>
      </c>
      <c r="D36" t="s">
        <v>30</v>
      </c>
      <c r="E36" t="s">
        <v>22</v>
      </c>
      <c r="F36">
        <v>0</v>
      </c>
      <c r="G36">
        <v>0</v>
      </c>
    </row>
    <row r="37" spans="1:7" x14ac:dyDescent="0.25">
      <c r="A37" t="s">
        <v>119</v>
      </c>
      <c r="B37" t="s">
        <v>13</v>
      </c>
      <c r="C37" t="s">
        <v>132</v>
      </c>
      <c r="D37" t="s">
        <v>21</v>
      </c>
      <c r="E37" t="s">
        <v>22</v>
      </c>
      <c r="F37">
        <v>23244.16</v>
      </c>
      <c r="G37">
        <v>0</v>
      </c>
    </row>
    <row r="38" spans="1:7" x14ac:dyDescent="0.25">
      <c r="A38" t="s">
        <v>118</v>
      </c>
      <c r="B38" t="s">
        <v>13</v>
      </c>
      <c r="C38" t="s">
        <v>131</v>
      </c>
      <c r="D38" t="s">
        <v>21</v>
      </c>
      <c r="E38" t="s">
        <v>4</v>
      </c>
      <c r="F38">
        <v>1600</v>
      </c>
      <c r="G38">
        <v>0</v>
      </c>
    </row>
    <row r="39" spans="1:7" x14ac:dyDescent="0.25">
      <c r="A39" t="s">
        <v>117</v>
      </c>
      <c r="B39" t="s">
        <v>13</v>
      </c>
      <c r="C39" t="s">
        <v>130</v>
      </c>
      <c r="D39" t="s">
        <v>28</v>
      </c>
      <c r="E39" t="s">
        <v>4</v>
      </c>
      <c r="F39">
        <v>1000</v>
      </c>
      <c r="G39">
        <v>0</v>
      </c>
    </row>
    <row r="40" spans="1:7" x14ac:dyDescent="0.25">
      <c r="A40" t="s">
        <v>116</v>
      </c>
      <c r="B40" t="s">
        <v>13</v>
      </c>
      <c r="C40" t="s">
        <v>129</v>
      </c>
      <c r="D40" t="s">
        <v>30</v>
      </c>
      <c r="E40" t="s">
        <v>22</v>
      </c>
      <c r="F40">
        <v>10000</v>
      </c>
      <c r="G40">
        <v>0</v>
      </c>
    </row>
    <row r="41" spans="1:7" x14ac:dyDescent="0.25">
      <c r="A41" t="s">
        <v>115</v>
      </c>
      <c r="B41" t="s">
        <v>13</v>
      </c>
      <c r="C41" t="s">
        <v>128</v>
      </c>
      <c r="D41" t="s">
        <v>39</v>
      </c>
      <c r="E41" t="s">
        <v>4</v>
      </c>
      <c r="F41">
        <v>10500</v>
      </c>
      <c r="G41">
        <v>10500</v>
      </c>
    </row>
    <row r="42" spans="1:7" x14ac:dyDescent="0.25">
      <c r="A42" t="s">
        <v>114</v>
      </c>
      <c r="B42" t="s">
        <v>13</v>
      </c>
      <c r="C42" t="s">
        <v>127</v>
      </c>
      <c r="D42" t="s">
        <v>30</v>
      </c>
      <c r="E42" t="s">
        <v>22</v>
      </c>
      <c r="F42">
        <v>0</v>
      </c>
      <c r="G42">
        <v>0</v>
      </c>
    </row>
    <row r="43" spans="1:7" x14ac:dyDescent="0.25">
      <c r="A43" t="s">
        <v>113</v>
      </c>
      <c r="B43" t="s">
        <v>13</v>
      </c>
      <c r="C43" t="s">
        <v>126</v>
      </c>
      <c r="D43" t="s">
        <v>30</v>
      </c>
      <c r="E43" t="s">
        <v>22</v>
      </c>
      <c r="F43">
        <v>0</v>
      </c>
      <c r="G43">
        <v>0</v>
      </c>
    </row>
    <row r="44" spans="1:7" x14ac:dyDescent="0.25">
      <c r="A44" t="s">
        <v>112</v>
      </c>
      <c r="B44" t="s">
        <v>13</v>
      </c>
      <c r="C44" t="s">
        <v>125</v>
      </c>
      <c r="D44" t="s">
        <v>39</v>
      </c>
      <c r="E44" t="s">
        <v>4</v>
      </c>
      <c r="F44">
        <v>2500</v>
      </c>
      <c r="G44">
        <v>2500</v>
      </c>
    </row>
    <row r="45" spans="1:7" x14ac:dyDescent="0.25">
      <c r="A45" t="s">
        <v>111</v>
      </c>
      <c r="B45" t="s">
        <v>13</v>
      </c>
      <c r="C45" t="s">
        <v>124</v>
      </c>
      <c r="D45" t="s">
        <v>39</v>
      </c>
      <c r="E45" t="s">
        <v>4</v>
      </c>
      <c r="F45">
        <v>9897.6</v>
      </c>
      <c r="G45">
        <v>9897.6</v>
      </c>
    </row>
    <row r="46" spans="1:7" x14ac:dyDescent="0.25">
      <c r="A46" t="s">
        <v>110</v>
      </c>
      <c r="B46" t="s">
        <v>13</v>
      </c>
      <c r="C46" t="s">
        <v>123</v>
      </c>
      <c r="D46" t="s">
        <v>27</v>
      </c>
      <c r="E46" t="s">
        <v>22</v>
      </c>
      <c r="F46">
        <v>50000</v>
      </c>
      <c r="G46">
        <v>50000</v>
      </c>
    </row>
    <row r="47" spans="1:7" x14ac:dyDescent="0.25">
      <c r="A47" t="s">
        <v>109</v>
      </c>
      <c r="B47" t="s">
        <v>13</v>
      </c>
      <c r="C47" t="s">
        <v>122</v>
      </c>
      <c r="D47" t="s">
        <v>41</v>
      </c>
      <c r="E47" t="s">
        <v>4</v>
      </c>
      <c r="F47">
        <v>0</v>
      </c>
      <c r="G47">
        <v>0</v>
      </c>
    </row>
    <row r="48" spans="1:7" x14ac:dyDescent="0.25">
      <c r="A48" t="s">
        <v>98</v>
      </c>
      <c r="B48" t="s">
        <v>13</v>
      </c>
      <c r="C48" t="s">
        <v>105</v>
      </c>
      <c r="D48" t="s">
        <v>20</v>
      </c>
      <c r="E48" t="s">
        <v>4</v>
      </c>
      <c r="F48">
        <v>5311.5</v>
      </c>
      <c r="G48">
        <v>5332.65</v>
      </c>
    </row>
    <row r="49" spans="1:7" x14ac:dyDescent="0.25">
      <c r="A49" t="s">
        <v>97</v>
      </c>
      <c r="B49" t="s">
        <v>13</v>
      </c>
      <c r="C49" t="s">
        <v>104</v>
      </c>
      <c r="D49" t="s">
        <v>30</v>
      </c>
      <c r="E49" t="s">
        <v>22</v>
      </c>
      <c r="F49">
        <v>0</v>
      </c>
      <c r="G49">
        <v>0</v>
      </c>
    </row>
    <row r="50" spans="1:7" x14ac:dyDescent="0.25">
      <c r="A50" t="s">
        <v>96</v>
      </c>
      <c r="B50" t="s">
        <v>13</v>
      </c>
      <c r="C50" t="s">
        <v>103</v>
      </c>
      <c r="D50" t="s">
        <v>26</v>
      </c>
      <c r="E50" t="s">
        <v>4</v>
      </c>
      <c r="F50">
        <v>5000</v>
      </c>
      <c r="G50">
        <v>0</v>
      </c>
    </row>
    <row r="51" spans="1:7" x14ac:dyDescent="0.25">
      <c r="A51" t="s">
        <v>95</v>
      </c>
      <c r="B51" t="s">
        <v>13</v>
      </c>
      <c r="C51" t="s">
        <v>102</v>
      </c>
      <c r="D51" t="s">
        <v>26</v>
      </c>
      <c r="E51" t="s">
        <v>4</v>
      </c>
      <c r="F51">
        <v>5000</v>
      </c>
      <c r="G51">
        <v>0</v>
      </c>
    </row>
    <row r="52" spans="1:7" x14ac:dyDescent="0.25">
      <c r="A52" t="s">
        <v>94</v>
      </c>
      <c r="B52" t="s">
        <v>13</v>
      </c>
      <c r="C52" t="s">
        <v>101</v>
      </c>
      <c r="D52" t="s">
        <v>21</v>
      </c>
      <c r="E52" t="s">
        <v>22</v>
      </c>
      <c r="F52">
        <v>35500</v>
      </c>
      <c r="G52">
        <v>0</v>
      </c>
    </row>
    <row r="53" spans="1:7" x14ac:dyDescent="0.25">
      <c r="A53" t="s">
        <v>93</v>
      </c>
      <c r="B53" t="s">
        <v>13</v>
      </c>
      <c r="C53" t="s">
        <v>100</v>
      </c>
      <c r="D53" t="s">
        <v>21</v>
      </c>
      <c r="E53" t="s">
        <v>22</v>
      </c>
      <c r="F53">
        <v>9665</v>
      </c>
      <c r="G53">
        <v>9665</v>
      </c>
    </row>
    <row r="54" spans="1:7" x14ac:dyDescent="0.25">
      <c r="A54" t="s">
        <v>92</v>
      </c>
      <c r="B54" t="s">
        <v>13</v>
      </c>
      <c r="C54" t="s">
        <v>99</v>
      </c>
      <c r="D54" t="s">
        <v>30</v>
      </c>
      <c r="E54" t="s">
        <v>22</v>
      </c>
      <c r="F54">
        <v>0</v>
      </c>
      <c r="G54">
        <v>0</v>
      </c>
    </row>
    <row r="55" spans="1:7" x14ac:dyDescent="0.25">
      <c r="A55" t="s">
        <v>91</v>
      </c>
      <c r="B55" t="s">
        <v>13</v>
      </c>
      <c r="C55" t="s">
        <v>90</v>
      </c>
      <c r="D55" t="s">
        <v>44</v>
      </c>
      <c r="E55" t="s">
        <v>22</v>
      </c>
      <c r="F55">
        <v>50000</v>
      </c>
      <c r="G55">
        <v>0</v>
      </c>
    </row>
    <row r="56" spans="1:7" x14ac:dyDescent="0.25">
      <c r="A56" t="s">
        <v>80</v>
      </c>
      <c r="B56" t="s">
        <v>13</v>
      </c>
      <c r="C56" t="s">
        <v>89</v>
      </c>
      <c r="D56" t="s">
        <v>28</v>
      </c>
      <c r="E56" t="s">
        <v>4</v>
      </c>
      <c r="F56">
        <v>5600</v>
      </c>
      <c r="G56">
        <v>5600</v>
      </c>
    </row>
    <row r="57" spans="1:7" x14ac:dyDescent="0.25">
      <c r="A57" t="s">
        <v>79</v>
      </c>
      <c r="B57" t="s">
        <v>13</v>
      </c>
      <c r="C57" t="s">
        <v>88</v>
      </c>
      <c r="D57" t="s">
        <v>20</v>
      </c>
      <c r="E57" t="s">
        <v>4</v>
      </c>
      <c r="F57">
        <v>27500</v>
      </c>
      <c r="G57">
        <v>27500</v>
      </c>
    </row>
    <row r="58" spans="1:7" x14ac:dyDescent="0.25">
      <c r="A58" t="s">
        <v>78</v>
      </c>
      <c r="B58" t="s">
        <v>13</v>
      </c>
      <c r="C58" t="s">
        <v>87</v>
      </c>
      <c r="D58" t="s">
        <v>20</v>
      </c>
      <c r="E58" t="s">
        <v>4</v>
      </c>
      <c r="F58">
        <v>6837.56</v>
      </c>
      <c r="G58">
        <v>2981.5</v>
      </c>
    </row>
    <row r="59" spans="1:7" x14ac:dyDescent="0.25">
      <c r="A59" t="s">
        <v>77</v>
      </c>
      <c r="B59" t="s">
        <v>13</v>
      </c>
      <c r="C59" t="s">
        <v>86</v>
      </c>
      <c r="D59" t="s">
        <v>20</v>
      </c>
      <c r="E59" t="s">
        <v>4</v>
      </c>
      <c r="F59">
        <v>2000</v>
      </c>
      <c r="G59">
        <v>1966.37</v>
      </c>
    </row>
    <row r="60" spans="1:7" x14ac:dyDescent="0.25">
      <c r="A60" t="s">
        <v>76</v>
      </c>
      <c r="B60" t="s">
        <v>13</v>
      </c>
      <c r="C60" t="s">
        <v>85</v>
      </c>
      <c r="D60" t="s">
        <v>20</v>
      </c>
      <c r="E60" t="s">
        <v>4</v>
      </c>
      <c r="F60">
        <v>3000</v>
      </c>
      <c r="G60">
        <v>0</v>
      </c>
    </row>
    <row r="61" spans="1:7" x14ac:dyDescent="0.25">
      <c r="A61" t="s">
        <v>75</v>
      </c>
      <c r="B61" t="s">
        <v>13</v>
      </c>
      <c r="C61" t="s">
        <v>84</v>
      </c>
      <c r="D61" t="s">
        <v>20</v>
      </c>
      <c r="E61" t="s">
        <v>22</v>
      </c>
      <c r="F61">
        <v>7442.18</v>
      </c>
      <c r="G61">
        <v>2442.1799999999998</v>
      </c>
    </row>
    <row r="62" spans="1:7" x14ac:dyDescent="0.25">
      <c r="A62" t="s">
        <v>74</v>
      </c>
      <c r="B62" t="s">
        <v>13</v>
      </c>
      <c r="C62" t="s">
        <v>83</v>
      </c>
      <c r="D62" t="s">
        <v>20</v>
      </c>
      <c r="E62" t="s">
        <v>22</v>
      </c>
      <c r="F62">
        <v>25581.25</v>
      </c>
      <c r="G62">
        <v>25581.25</v>
      </c>
    </row>
    <row r="63" spans="1:7" x14ac:dyDescent="0.25">
      <c r="A63" t="s">
        <v>73</v>
      </c>
      <c r="B63" t="s">
        <v>13</v>
      </c>
      <c r="C63" t="s">
        <v>82</v>
      </c>
      <c r="D63" t="s">
        <v>39</v>
      </c>
      <c r="E63" t="s">
        <v>4</v>
      </c>
      <c r="F63">
        <v>10000</v>
      </c>
      <c r="G63">
        <v>10000</v>
      </c>
    </row>
    <row r="64" spans="1:7" x14ac:dyDescent="0.25">
      <c r="A64" t="s">
        <v>72</v>
      </c>
      <c r="B64" t="s">
        <v>13</v>
      </c>
      <c r="C64" t="s">
        <v>81</v>
      </c>
      <c r="D64" t="s">
        <v>21</v>
      </c>
      <c r="E64" t="s">
        <v>4</v>
      </c>
      <c r="F64">
        <v>0</v>
      </c>
      <c r="G64">
        <v>0</v>
      </c>
    </row>
    <row r="65" spans="1:7" x14ac:dyDescent="0.25">
      <c r="A65" t="s">
        <v>65</v>
      </c>
      <c r="B65" t="s">
        <v>13</v>
      </c>
      <c r="C65" t="s">
        <v>71</v>
      </c>
      <c r="D65" t="s">
        <v>39</v>
      </c>
      <c r="E65" t="s">
        <v>4</v>
      </c>
      <c r="F65">
        <v>14000</v>
      </c>
      <c r="G65">
        <v>14000</v>
      </c>
    </row>
    <row r="66" spans="1:7" x14ac:dyDescent="0.25">
      <c r="A66" t="s">
        <v>64</v>
      </c>
      <c r="B66" t="s">
        <v>13</v>
      </c>
      <c r="C66" t="s">
        <v>70</v>
      </c>
      <c r="D66" t="s">
        <v>30</v>
      </c>
      <c r="E66" t="s">
        <v>4</v>
      </c>
      <c r="F66">
        <v>0</v>
      </c>
      <c r="G66">
        <v>0</v>
      </c>
    </row>
    <row r="67" spans="1:7" x14ac:dyDescent="0.25">
      <c r="A67" t="s">
        <v>63</v>
      </c>
      <c r="B67" t="s">
        <v>13</v>
      </c>
      <c r="C67" t="s">
        <v>69</v>
      </c>
      <c r="D67" t="s">
        <v>20</v>
      </c>
      <c r="E67" t="s">
        <v>4</v>
      </c>
      <c r="F67">
        <v>5000.71</v>
      </c>
      <c r="G67">
        <v>5000.71</v>
      </c>
    </row>
    <row r="68" spans="1:7" x14ac:dyDescent="0.25">
      <c r="A68" t="s">
        <v>62</v>
      </c>
      <c r="B68" t="s">
        <v>13</v>
      </c>
      <c r="C68" t="s">
        <v>68</v>
      </c>
      <c r="D68" t="s">
        <v>44</v>
      </c>
      <c r="E68" t="s">
        <v>4</v>
      </c>
      <c r="F68">
        <v>0</v>
      </c>
      <c r="G68">
        <v>0</v>
      </c>
    </row>
    <row r="69" spans="1:7" x14ac:dyDescent="0.25">
      <c r="A69" t="s">
        <v>61</v>
      </c>
      <c r="B69" t="s">
        <v>13</v>
      </c>
      <c r="C69" t="s">
        <v>67</v>
      </c>
      <c r="D69" t="s">
        <v>37</v>
      </c>
      <c r="E69" t="s">
        <v>4</v>
      </c>
      <c r="F69">
        <v>8000</v>
      </c>
      <c r="G69">
        <v>3742.02</v>
      </c>
    </row>
    <row r="70" spans="1:7" x14ac:dyDescent="0.25">
      <c r="A70" t="s">
        <v>60</v>
      </c>
      <c r="B70" t="s">
        <v>13</v>
      </c>
      <c r="C70" t="s">
        <v>66</v>
      </c>
      <c r="D70" t="s">
        <v>21</v>
      </c>
      <c r="E70" t="s">
        <v>4</v>
      </c>
      <c r="F70">
        <v>1920</v>
      </c>
      <c r="G70">
        <v>480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60F6-33D5-4A12-86E5-573624085B12}">
  <dimension ref="A3:C26"/>
  <sheetViews>
    <sheetView workbookViewId="0">
      <selection activeCell="C41" sqref="C41"/>
    </sheetView>
  </sheetViews>
  <sheetFormatPr defaultRowHeight="15" x14ac:dyDescent="0.25"/>
  <cols>
    <col min="1" max="1" width="13.140625" bestFit="1" customWidth="1"/>
    <col min="2" max="2" width="17.7109375" bestFit="1" customWidth="1"/>
    <col min="3" max="3" width="20" bestFit="1" customWidth="1"/>
  </cols>
  <sheetData>
    <row r="3" spans="1:3" x14ac:dyDescent="0.25">
      <c r="A3" s="43" t="s">
        <v>31</v>
      </c>
      <c r="B3" t="s">
        <v>33</v>
      </c>
      <c r="C3" t="s">
        <v>34</v>
      </c>
    </row>
    <row r="4" spans="1:3" x14ac:dyDescent="0.25">
      <c r="A4" s="44" t="s">
        <v>14</v>
      </c>
      <c r="B4" s="45">
        <v>398050</v>
      </c>
      <c r="C4" s="45">
        <v>43492.94</v>
      </c>
    </row>
    <row r="5" spans="1:3" x14ac:dyDescent="0.25">
      <c r="A5" s="44" t="s">
        <v>46</v>
      </c>
      <c r="B5" s="45">
        <v>670572.91999999993</v>
      </c>
      <c r="C5" s="45">
        <v>54360.630000000005</v>
      </c>
    </row>
    <row r="6" spans="1:3" x14ac:dyDescent="0.25">
      <c r="A6" s="44" t="s">
        <v>7</v>
      </c>
      <c r="B6" s="45">
        <v>750500</v>
      </c>
      <c r="C6" s="45">
        <v>2000</v>
      </c>
    </row>
    <row r="7" spans="1:3" x14ac:dyDescent="0.25">
      <c r="A7" s="44" t="s">
        <v>8</v>
      </c>
      <c r="B7" s="45">
        <v>367337.82</v>
      </c>
      <c r="C7" s="45">
        <v>19388.169999999998</v>
      </c>
    </row>
    <row r="8" spans="1:3" x14ac:dyDescent="0.25">
      <c r="A8" s="44" t="s">
        <v>15</v>
      </c>
      <c r="B8" s="45">
        <v>415343</v>
      </c>
      <c r="C8" s="45">
        <v>8653.4700000000012</v>
      </c>
    </row>
    <row r="9" spans="1:3" x14ac:dyDescent="0.25">
      <c r="A9" s="44" t="s">
        <v>10</v>
      </c>
      <c r="B9" s="45">
        <v>541590.02999999991</v>
      </c>
      <c r="C9" s="45">
        <v>10729</v>
      </c>
    </row>
    <row r="10" spans="1:3" x14ac:dyDescent="0.25">
      <c r="A10" s="44" t="s">
        <v>12</v>
      </c>
      <c r="B10" s="45">
        <v>384941.69</v>
      </c>
      <c r="C10" s="45">
        <v>17091.57</v>
      </c>
    </row>
    <row r="11" spans="1:3" x14ac:dyDescent="0.25">
      <c r="A11" s="44" t="s">
        <v>13</v>
      </c>
      <c r="B11" s="45">
        <v>397453.16</v>
      </c>
      <c r="C11" s="45">
        <v>29311.91</v>
      </c>
    </row>
    <row r="12" spans="1:3" x14ac:dyDescent="0.25">
      <c r="A12" s="44" t="s">
        <v>11</v>
      </c>
      <c r="B12" s="45">
        <v>151031.43</v>
      </c>
      <c r="C12" s="45">
        <v>1500</v>
      </c>
    </row>
    <row r="13" spans="1:3" x14ac:dyDescent="0.25">
      <c r="A13" s="44" t="s">
        <v>16</v>
      </c>
      <c r="B13" s="45">
        <v>445500</v>
      </c>
      <c r="C13" s="45">
        <v>1669.3600000000001</v>
      </c>
    </row>
    <row r="14" spans="1:3" x14ac:dyDescent="0.25">
      <c r="A14" s="44" t="s">
        <v>6</v>
      </c>
      <c r="B14" s="45">
        <v>208867.12</v>
      </c>
      <c r="C14" s="45">
        <v>3997.29</v>
      </c>
    </row>
    <row r="15" spans="1:3" x14ac:dyDescent="0.25">
      <c r="A15" s="44" t="s">
        <v>32</v>
      </c>
      <c r="B15" s="45">
        <v>4731187.17</v>
      </c>
      <c r="C15" s="45">
        <v>192194.34000000003</v>
      </c>
    </row>
    <row r="26" spans="2:2" x14ac:dyDescent="0.25">
      <c r="B26">
        <f>GETPIVOTDATA("Sum of Max Spend",$A$3,"District","H")-683646</f>
        <v>-286192.84000000003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E3472-41AE-4A3F-B1E5-2460DFE590D9}">
  <dimension ref="A3:C26"/>
  <sheetViews>
    <sheetView workbookViewId="0">
      <selection activeCell="A4" sqref="A4:C25"/>
    </sheetView>
  </sheetViews>
  <sheetFormatPr defaultRowHeight="15" x14ac:dyDescent="0.25"/>
  <cols>
    <col min="1" max="1" width="13.140625" bestFit="1" customWidth="1"/>
    <col min="2" max="2" width="20" bestFit="1" customWidth="1"/>
    <col min="3" max="3" width="17.7109375" bestFit="1" customWidth="1"/>
  </cols>
  <sheetData>
    <row r="3" spans="1:3" x14ac:dyDescent="0.25">
      <c r="A3" s="43" t="s">
        <v>31</v>
      </c>
      <c r="B3" t="s">
        <v>34</v>
      </c>
      <c r="C3" t="s">
        <v>33</v>
      </c>
    </row>
    <row r="4" spans="1:3" x14ac:dyDescent="0.25">
      <c r="A4" s="44" t="s">
        <v>39</v>
      </c>
      <c r="B4" s="45">
        <v>0</v>
      </c>
      <c r="C4" s="45">
        <v>35000</v>
      </c>
    </row>
    <row r="5" spans="1:3" x14ac:dyDescent="0.25">
      <c r="A5" s="44" t="s">
        <v>47</v>
      </c>
      <c r="B5" s="45">
        <v>0</v>
      </c>
      <c r="C5" s="45">
        <v>7500</v>
      </c>
    </row>
    <row r="6" spans="1:3" x14ac:dyDescent="0.25">
      <c r="A6" s="44" t="s">
        <v>26</v>
      </c>
      <c r="B6" s="45">
        <v>0</v>
      </c>
      <c r="C6" s="45">
        <v>511337.82</v>
      </c>
    </row>
    <row r="7" spans="1:3" x14ac:dyDescent="0.25">
      <c r="A7" s="44" t="s">
        <v>28</v>
      </c>
      <c r="B7" s="45">
        <v>8000</v>
      </c>
      <c r="C7" s="45">
        <v>385481.38</v>
      </c>
    </row>
    <row r="8" spans="1:3" x14ac:dyDescent="0.25">
      <c r="A8" s="44" t="s">
        <v>21</v>
      </c>
      <c r="B8" s="45">
        <v>23049.16</v>
      </c>
      <c r="C8" s="45">
        <v>459683.75999999995</v>
      </c>
    </row>
    <row r="9" spans="1:3" x14ac:dyDescent="0.25">
      <c r="A9" s="44" t="s">
        <v>20</v>
      </c>
      <c r="B9" s="45">
        <v>41742.130000000005</v>
      </c>
      <c r="C9" s="45">
        <v>928749.44</v>
      </c>
    </row>
    <row r="10" spans="1:3" x14ac:dyDescent="0.25">
      <c r="A10" s="44" t="s">
        <v>27</v>
      </c>
      <c r="B10" s="45">
        <v>8000</v>
      </c>
      <c r="C10" s="45">
        <v>91500</v>
      </c>
    </row>
    <row r="11" spans="1:3" x14ac:dyDescent="0.25">
      <c r="A11" s="44" t="s">
        <v>30</v>
      </c>
      <c r="B11" s="45">
        <v>0</v>
      </c>
      <c r="C11" s="45">
        <v>674394.83</v>
      </c>
    </row>
    <row r="12" spans="1:3" x14ac:dyDescent="0.25">
      <c r="A12" s="44" t="s">
        <v>366</v>
      </c>
      <c r="B12" s="45">
        <v>0</v>
      </c>
      <c r="C12" s="45">
        <v>23600</v>
      </c>
    </row>
    <row r="13" spans="1:3" x14ac:dyDescent="0.25">
      <c r="A13" s="44" t="s">
        <v>323</v>
      </c>
      <c r="B13" s="45">
        <v>0</v>
      </c>
      <c r="C13" s="45">
        <v>49500</v>
      </c>
    </row>
    <row r="14" spans="1:3" x14ac:dyDescent="0.25">
      <c r="A14" s="44" t="s">
        <v>167</v>
      </c>
      <c r="B14" s="45">
        <v>0</v>
      </c>
      <c r="C14" s="45">
        <v>20000</v>
      </c>
    </row>
    <row r="15" spans="1:3" x14ac:dyDescent="0.25">
      <c r="A15" s="44" t="s">
        <v>136</v>
      </c>
      <c r="B15" s="45">
        <v>0</v>
      </c>
      <c r="C15" s="45">
        <v>10000</v>
      </c>
    </row>
    <row r="16" spans="1:3" x14ac:dyDescent="0.25">
      <c r="A16" s="44" t="s">
        <v>44</v>
      </c>
      <c r="B16" s="45">
        <v>74545.189999999988</v>
      </c>
      <c r="C16" s="45">
        <v>633680.6</v>
      </c>
    </row>
    <row r="17" spans="1:3" x14ac:dyDescent="0.25">
      <c r="A17" s="44" t="s">
        <v>321</v>
      </c>
      <c r="B17" s="45">
        <v>8643.6099999999988</v>
      </c>
      <c r="C17" s="45">
        <v>90551.67</v>
      </c>
    </row>
    <row r="18" spans="1:3" x14ac:dyDescent="0.25">
      <c r="A18" s="44" t="s">
        <v>322</v>
      </c>
      <c r="B18" s="45">
        <v>0</v>
      </c>
      <c r="C18" s="45">
        <v>156000</v>
      </c>
    </row>
    <row r="19" spans="1:3" x14ac:dyDescent="0.25">
      <c r="A19" s="44" t="s">
        <v>41</v>
      </c>
      <c r="B19" s="45">
        <v>0</v>
      </c>
      <c r="C19" s="45">
        <v>232175</v>
      </c>
    </row>
    <row r="20" spans="1:3" x14ac:dyDescent="0.25">
      <c r="A20" s="44" t="s">
        <v>137</v>
      </c>
      <c r="B20" s="45">
        <v>12499.98</v>
      </c>
      <c r="C20" s="45">
        <v>110166.74</v>
      </c>
    </row>
    <row r="21" spans="1:3" x14ac:dyDescent="0.25">
      <c r="A21" s="44" t="s">
        <v>37</v>
      </c>
      <c r="B21" s="45">
        <v>0</v>
      </c>
      <c r="C21" s="45">
        <v>6000</v>
      </c>
    </row>
    <row r="22" spans="1:3" x14ac:dyDescent="0.25">
      <c r="A22" s="44" t="s">
        <v>40</v>
      </c>
      <c r="B22" s="45">
        <v>0</v>
      </c>
      <c r="C22" s="45">
        <v>42500</v>
      </c>
    </row>
    <row r="23" spans="1:3" x14ac:dyDescent="0.25">
      <c r="A23" s="44" t="s">
        <v>166</v>
      </c>
      <c r="B23" s="45">
        <v>0</v>
      </c>
      <c r="C23" s="45">
        <v>15000</v>
      </c>
    </row>
    <row r="24" spans="1:3" x14ac:dyDescent="0.25">
      <c r="A24" s="44" t="s">
        <v>283</v>
      </c>
      <c r="B24" s="45">
        <v>0</v>
      </c>
      <c r="C24" s="45">
        <v>50000</v>
      </c>
    </row>
    <row r="25" spans="1:3" x14ac:dyDescent="0.25">
      <c r="A25" s="44" t="s">
        <v>411</v>
      </c>
      <c r="B25" s="45">
        <v>15714.269999999999</v>
      </c>
      <c r="C25" s="45">
        <v>198365.93</v>
      </c>
    </row>
    <row r="26" spans="1:3" x14ac:dyDescent="0.25">
      <c r="A26" s="44" t="s">
        <v>32</v>
      </c>
      <c r="B26" s="45">
        <v>192194.33999999997</v>
      </c>
      <c r="C26" s="45">
        <v>4731187.17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CB0E66F2530642823E27B7C19E3DDD" ma:contentTypeVersion="0" ma:contentTypeDescription="Create a new document." ma:contentTypeScope="" ma:versionID="166642234984cca07f070a7e61095e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0229CB-19A2-4394-BE34-0E9082064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D3AD28-ABC3-424F-974D-CE26F9D410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C5FE87-4404-436B-AA65-526EF9D465B1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CDSF Dashboard</vt:lpstr>
      <vt:lpstr>Detail1</vt:lpstr>
      <vt:lpstr>Totals by District</vt:lpstr>
      <vt:lpstr>Totals by Department</vt:lpstr>
      <vt:lpstr>'CDSF Dashboard'!Print_Area</vt:lpstr>
      <vt:lpstr>'CDSF Dashboard'!Print_Titles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Bracco, Frank - FIN</dc:creator>
  <cp:lastModifiedBy>Jones, Vernita - FIN</cp:lastModifiedBy>
  <cp:lastPrinted>2025-10-16T12:43:50Z</cp:lastPrinted>
  <dcterms:created xsi:type="dcterms:W3CDTF">2014-06-27T03:00:41Z</dcterms:created>
  <dcterms:modified xsi:type="dcterms:W3CDTF">2025-10-16T12:54:28Z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0x0101002ACB0E66F2530642823E27B7C19E3DDD</vt:lpwstr>
  </property>
</Properties>
</file>